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Consolidated Summary" sheetId="1" r:id="rId1"/>
    <sheet name="Gen Fund" sheetId="2" r:id="rId2"/>
    <sheet name="Ent Fund" sheetId="3" r:id="rId3"/>
    <sheet name="Capital Items" sheetId="4" r:id="rId4"/>
    <sheet name="Consolidated Ops" sheetId="5" r:id="rId5"/>
    <sheet name="Cash Flow" sheetId="6" r:id="rId6"/>
  </sheets>
  <calcPr calcId="144525"/>
</workbook>
</file>

<file path=xl/calcChain.xml><?xml version="1.0" encoding="utf-8"?>
<calcChain xmlns="http://schemas.openxmlformats.org/spreadsheetml/2006/main">
  <c r="D18" i="4" l="1"/>
  <c r="C24" i="5" l="1"/>
  <c r="H69" i="3"/>
  <c r="S66" i="1"/>
  <c r="K66" i="1"/>
  <c r="K69" i="2"/>
  <c r="E45" i="4"/>
  <c r="D45" i="4"/>
  <c r="G28" i="6" l="1"/>
  <c r="I28" i="6" s="1"/>
  <c r="G24" i="6"/>
  <c r="I24" i="6" s="1"/>
  <c r="C62" i="5"/>
  <c r="D40" i="4"/>
  <c r="E40" i="4" s="1"/>
  <c r="D35" i="4"/>
  <c r="E35" i="4" s="1"/>
  <c r="D26" i="4"/>
  <c r="E26" i="4" s="1"/>
  <c r="E18" i="4"/>
  <c r="G75" i="3"/>
  <c r="F75" i="3"/>
  <c r="F77" i="3" s="1"/>
  <c r="E75" i="3"/>
  <c r="D75" i="3"/>
  <c r="C75" i="3"/>
  <c r="B75" i="3"/>
  <c r="H74" i="3"/>
  <c r="H73" i="3"/>
  <c r="H72" i="3"/>
  <c r="H71" i="3"/>
  <c r="H70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G31" i="3"/>
  <c r="F31" i="3"/>
  <c r="E31" i="3"/>
  <c r="D31" i="3"/>
  <c r="C31" i="3"/>
  <c r="C77" i="3" s="1"/>
  <c r="B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E77" i="3" l="1"/>
  <c r="G77" i="3"/>
  <c r="B77" i="3"/>
  <c r="D77" i="3"/>
  <c r="H75" i="3"/>
  <c r="I30" i="6"/>
  <c r="I32" i="6" s="1"/>
  <c r="H31" i="3"/>
  <c r="C64" i="5"/>
  <c r="E48" i="4"/>
  <c r="E51" i="4" s="1"/>
  <c r="H77" i="3" l="1"/>
  <c r="J75" i="2"/>
  <c r="I75" i="2"/>
  <c r="H75" i="2"/>
  <c r="G75" i="2"/>
  <c r="F75" i="2"/>
  <c r="E75" i="2"/>
  <c r="D75" i="2"/>
  <c r="C75" i="2"/>
  <c r="B75" i="2"/>
  <c r="K74" i="2"/>
  <c r="K73" i="2"/>
  <c r="K72" i="2"/>
  <c r="K71" i="2"/>
  <c r="K70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J31" i="2"/>
  <c r="J77" i="2" s="1"/>
  <c r="I31" i="2"/>
  <c r="H31" i="2"/>
  <c r="H77" i="2" s="1"/>
  <c r="G31" i="2"/>
  <c r="G77" i="2" s="1"/>
  <c r="F31" i="2"/>
  <c r="F77" i="2" s="1"/>
  <c r="E31" i="2"/>
  <c r="E77" i="2" s="1"/>
  <c r="D31" i="2"/>
  <c r="C31" i="2"/>
  <c r="C77" i="2" s="1"/>
  <c r="B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R72" i="1"/>
  <c r="Q72" i="1"/>
  <c r="Q74" i="1" s="1"/>
  <c r="P72" i="1"/>
  <c r="O72" i="1"/>
  <c r="N72" i="1"/>
  <c r="M72" i="1"/>
  <c r="J72" i="1"/>
  <c r="J74" i="1" s="1"/>
  <c r="I72" i="1"/>
  <c r="H72" i="1"/>
  <c r="H74" i="1" s="1"/>
  <c r="G72" i="1"/>
  <c r="F72" i="1"/>
  <c r="F74" i="1" s="1"/>
  <c r="E72" i="1"/>
  <c r="D72" i="1"/>
  <c r="D74" i="1" s="1"/>
  <c r="C72" i="1"/>
  <c r="B72" i="1"/>
  <c r="B74" i="1" s="1"/>
  <c r="S71" i="1"/>
  <c r="K71" i="1"/>
  <c r="T71" i="1" s="1"/>
  <c r="S70" i="1"/>
  <c r="K70" i="1"/>
  <c r="S69" i="1"/>
  <c r="K69" i="1"/>
  <c r="T69" i="1" s="1"/>
  <c r="S68" i="1"/>
  <c r="K68" i="1"/>
  <c r="S67" i="1"/>
  <c r="K67" i="1"/>
  <c r="T67" i="1" s="1"/>
  <c r="T66" i="1"/>
  <c r="S65" i="1"/>
  <c r="K65" i="1"/>
  <c r="S64" i="1"/>
  <c r="K64" i="1"/>
  <c r="T64" i="1" s="1"/>
  <c r="S63" i="1"/>
  <c r="K63" i="1"/>
  <c r="T63" i="1" s="1"/>
  <c r="S62" i="1"/>
  <c r="K62" i="1"/>
  <c r="T62" i="1" s="1"/>
  <c r="S61" i="1"/>
  <c r="K61" i="1"/>
  <c r="T61" i="1" s="1"/>
  <c r="T60" i="1"/>
  <c r="S60" i="1"/>
  <c r="K60" i="1"/>
  <c r="S59" i="1"/>
  <c r="K59" i="1"/>
  <c r="T59" i="1" s="1"/>
  <c r="S58" i="1"/>
  <c r="K58" i="1"/>
  <c r="T58" i="1" s="1"/>
  <c r="S57" i="1"/>
  <c r="K57" i="1"/>
  <c r="T57" i="1" s="1"/>
  <c r="T56" i="1"/>
  <c r="S56" i="1"/>
  <c r="K56" i="1"/>
  <c r="S55" i="1"/>
  <c r="K55" i="1"/>
  <c r="T55" i="1" s="1"/>
  <c r="S54" i="1"/>
  <c r="K54" i="1"/>
  <c r="T54" i="1" s="1"/>
  <c r="S53" i="1"/>
  <c r="K53" i="1"/>
  <c r="T53" i="1" s="1"/>
  <c r="T52" i="1"/>
  <c r="S52" i="1"/>
  <c r="K52" i="1"/>
  <c r="S51" i="1"/>
  <c r="K51" i="1"/>
  <c r="T51" i="1" s="1"/>
  <c r="S50" i="1"/>
  <c r="K50" i="1"/>
  <c r="T50" i="1" s="1"/>
  <c r="S49" i="1"/>
  <c r="K49" i="1"/>
  <c r="T49" i="1" s="1"/>
  <c r="T48" i="1"/>
  <c r="S48" i="1"/>
  <c r="K48" i="1"/>
  <c r="S47" i="1"/>
  <c r="K47" i="1"/>
  <c r="T47" i="1" s="1"/>
  <c r="S46" i="1"/>
  <c r="K46" i="1"/>
  <c r="T46" i="1" s="1"/>
  <c r="S45" i="1"/>
  <c r="K45" i="1"/>
  <c r="T45" i="1" s="1"/>
  <c r="T44" i="1"/>
  <c r="S44" i="1"/>
  <c r="K44" i="1"/>
  <c r="S43" i="1"/>
  <c r="K43" i="1"/>
  <c r="T43" i="1" s="1"/>
  <c r="S42" i="1"/>
  <c r="K42" i="1"/>
  <c r="T42" i="1" s="1"/>
  <c r="S41" i="1"/>
  <c r="K41" i="1"/>
  <c r="T41" i="1" s="1"/>
  <c r="T40" i="1"/>
  <c r="S40" i="1"/>
  <c r="K40" i="1"/>
  <c r="S39" i="1"/>
  <c r="K39" i="1"/>
  <c r="T39" i="1" s="1"/>
  <c r="S38" i="1"/>
  <c r="K38" i="1"/>
  <c r="T38" i="1" s="1"/>
  <c r="S37" i="1"/>
  <c r="K37" i="1"/>
  <c r="T37" i="1" s="1"/>
  <c r="T36" i="1"/>
  <c r="S36" i="1"/>
  <c r="K36" i="1"/>
  <c r="S35" i="1"/>
  <c r="K35" i="1"/>
  <c r="T35" i="1" s="1"/>
  <c r="S34" i="1"/>
  <c r="K34" i="1"/>
  <c r="T34" i="1" s="1"/>
  <c r="S33" i="1"/>
  <c r="K33" i="1"/>
  <c r="T33" i="1" s="1"/>
  <c r="S32" i="1"/>
  <c r="K32" i="1"/>
  <c r="S31" i="1"/>
  <c r="K31" i="1"/>
  <c r="R28" i="1"/>
  <c r="R74" i="1" s="1"/>
  <c r="Q28" i="1"/>
  <c r="P28" i="1"/>
  <c r="O28" i="1"/>
  <c r="N28" i="1"/>
  <c r="M28" i="1"/>
  <c r="J28" i="1"/>
  <c r="I28" i="1"/>
  <c r="I74" i="1" s="1"/>
  <c r="H28" i="1"/>
  <c r="G28" i="1"/>
  <c r="G74" i="1" s="1"/>
  <c r="F28" i="1"/>
  <c r="E28" i="1"/>
  <c r="E74" i="1" s="1"/>
  <c r="D28" i="1"/>
  <c r="C28" i="1"/>
  <c r="C74" i="1" s="1"/>
  <c r="B28" i="1"/>
  <c r="T27" i="1"/>
  <c r="S27" i="1"/>
  <c r="K27" i="1"/>
  <c r="S26" i="1"/>
  <c r="K26" i="1"/>
  <c r="T26" i="1" s="1"/>
  <c r="S25" i="1"/>
  <c r="K25" i="1"/>
  <c r="T25" i="1" s="1"/>
  <c r="S24" i="1"/>
  <c r="T24" i="1" s="1"/>
  <c r="K24" i="1"/>
  <c r="T23" i="1"/>
  <c r="S23" i="1"/>
  <c r="K23" i="1"/>
  <c r="S22" i="1"/>
  <c r="K22" i="1"/>
  <c r="T22" i="1" s="1"/>
  <c r="S21" i="1"/>
  <c r="K21" i="1"/>
  <c r="T21" i="1" s="1"/>
  <c r="S20" i="1"/>
  <c r="T20" i="1" s="1"/>
  <c r="K20" i="1"/>
  <c r="T19" i="1"/>
  <c r="S19" i="1"/>
  <c r="K19" i="1"/>
  <c r="S18" i="1"/>
  <c r="K18" i="1"/>
  <c r="T18" i="1" s="1"/>
  <c r="S17" i="1"/>
  <c r="K17" i="1"/>
  <c r="T17" i="1" s="1"/>
  <c r="S16" i="1"/>
  <c r="T16" i="1" s="1"/>
  <c r="K16" i="1"/>
  <c r="T15" i="1"/>
  <c r="S15" i="1"/>
  <c r="K15" i="1"/>
  <c r="S14" i="1"/>
  <c r="K14" i="1"/>
  <c r="T14" i="1" s="1"/>
  <c r="S13" i="1"/>
  <c r="K13" i="1"/>
  <c r="T13" i="1" s="1"/>
  <c r="S12" i="1"/>
  <c r="T12" i="1" s="1"/>
  <c r="K12" i="1"/>
  <c r="T11" i="1"/>
  <c r="S11" i="1"/>
  <c r="K11" i="1"/>
  <c r="S10" i="1"/>
  <c r="K10" i="1"/>
  <c r="S9" i="1"/>
  <c r="K9" i="1"/>
  <c r="I77" i="2" l="1"/>
  <c r="K75" i="2"/>
  <c r="D77" i="2"/>
  <c r="N74" i="1"/>
  <c r="T32" i="1"/>
  <c r="T10" i="1"/>
  <c r="S28" i="1"/>
  <c r="T65" i="1"/>
  <c r="M74" i="1"/>
  <c r="K28" i="1"/>
  <c r="O74" i="1"/>
  <c r="T70" i="1"/>
  <c r="P74" i="1"/>
  <c r="S72" i="1"/>
  <c r="T68" i="1"/>
  <c r="B77" i="2"/>
  <c r="K72" i="1"/>
  <c r="K74" i="1" s="1"/>
  <c r="K31" i="2"/>
  <c r="K77" i="2" s="1"/>
  <c r="T31" i="1"/>
  <c r="T9" i="1"/>
  <c r="T28" i="1" l="1"/>
  <c r="S74" i="1"/>
  <c r="T72" i="1"/>
  <c r="T74" i="1" l="1"/>
</calcChain>
</file>

<file path=xl/sharedStrings.xml><?xml version="1.0" encoding="utf-8"?>
<sst xmlns="http://schemas.openxmlformats.org/spreadsheetml/2006/main" count="379" uniqueCount="165">
  <si>
    <t>GOVERNMENTAL FUND TYPES</t>
  </si>
  <si>
    <t>ENTERPRISE FUND TYPES</t>
  </si>
  <si>
    <t>Dept. #</t>
  </si>
  <si>
    <t>TOTAL</t>
  </si>
  <si>
    <t>ANIMAL</t>
  </si>
  <si>
    <t>MUNI.</t>
  </si>
  <si>
    <t>STREETS /</t>
  </si>
  <si>
    <t>GOVERNMENTAL</t>
  </si>
  <si>
    <t>WATER</t>
  </si>
  <si>
    <t>ENTERPRISE</t>
  </si>
  <si>
    <t>GENERAL</t>
  </si>
  <si>
    <t>POLICE</t>
  </si>
  <si>
    <t>FIRE</t>
  </si>
  <si>
    <t>GARBAGE</t>
  </si>
  <si>
    <t>PARKS</t>
  </si>
  <si>
    <t>CONTROL</t>
  </si>
  <si>
    <t>JUDGE</t>
  </si>
  <si>
    <t>DRAINAGE</t>
  </si>
  <si>
    <t>CEMETERY</t>
  </si>
  <si>
    <t>FUNDS</t>
  </si>
  <si>
    <t>ELECTRIC</t>
  </si>
  <si>
    <t>GAS</t>
  </si>
  <si>
    <t>SEWER</t>
  </si>
  <si>
    <t>OVERHEAD</t>
  </si>
  <si>
    <t>PLANT</t>
  </si>
  <si>
    <t>TOTALS</t>
  </si>
  <si>
    <t>Revenues</t>
  </si>
  <si>
    <t>UTILITY BILLING</t>
  </si>
  <si>
    <t>WATER SALES TO G-M WATER</t>
  </si>
  <si>
    <t>GENERAL SALES TAX</t>
  </si>
  <si>
    <t>FRANCHISE TAX</t>
  </si>
  <si>
    <t>INTEREST INCOME</t>
  </si>
  <si>
    <t>GARBAGE BILLING</t>
  </si>
  <si>
    <t>FINES</t>
  </si>
  <si>
    <t>SECURITY LIGHTS</t>
  </si>
  <si>
    <t>PERMITS, FEES, ASSESSMENTS</t>
  </si>
  <si>
    <t>TAP FEES</t>
  </si>
  <si>
    <t>LATE CHARGES</t>
  </si>
  <si>
    <t>GRANT / LOAN RECEIPTS</t>
  </si>
  <si>
    <t>WATER SALES TO SRA</t>
  </si>
  <si>
    <t>MISCELLANEOUS</t>
  </si>
  <si>
    <t xml:space="preserve">ALLOCATION - WATER PLANT TO </t>
  </si>
  <si>
    <t xml:space="preserve">    WATER COST CENTER</t>
  </si>
  <si>
    <t>ALLOCATION - ENTERPRISE</t>
  </si>
  <si>
    <t xml:space="preserve">   OVERHEAD TO COST CENTERS</t>
  </si>
  <si>
    <t xml:space="preserve">            TOTAL REVENUES:</t>
  </si>
  <si>
    <t>EXPENSES</t>
  </si>
  <si>
    <t>SALARIES AND WAGES</t>
  </si>
  <si>
    <t>EMPLOYEE BENEFITS</t>
  </si>
  <si>
    <t>PURCHASED UTILITIES - GAS</t>
  </si>
  <si>
    <t>PURCHASED UTILITIES - ELECTRIC</t>
  </si>
  <si>
    <t>PURCHASED UTILITIES - WATER</t>
  </si>
  <si>
    <t>PURCHASED RAW WATER</t>
  </si>
  <si>
    <t>MATERIALS AND SUPPLIES</t>
  </si>
  <si>
    <t>OFFICE SUPPLIES</t>
  </si>
  <si>
    <t>REPAIR AND MAINTENANCE</t>
  </si>
  <si>
    <t>PROFESSIONAL, CONSULTING &amp; ENG.</t>
  </si>
  <si>
    <t>VEHICLE &amp; EQUIP. - REPAIR &amp; MAINT.</t>
  </si>
  <si>
    <t>VEHICLE &amp; EQUIP. - GASOLINE &amp; FUEL</t>
  </si>
  <si>
    <t>TRAINING</t>
  </si>
  <si>
    <t>DUES, SUBSCRIPTIONS &amp; FEES</t>
  </si>
  <si>
    <t>TRAVEL</t>
  </si>
  <si>
    <t>DEPRECIATION &amp; AMMORTIZATION</t>
  </si>
  <si>
    <t>GENERAL INSURANCE</t>
  </si>
  <si>
    <t>WORKER'S COMPENSATION INSURANCE</t>
  </si>
  <si>
    <t>TELEPHONE</t>
  </si>
  <si>
    <t>UTILITY EXPENSE</t>
  </si>
  <si>
    <t>INTEREST EXPENSE</t>
  </si>
  <si>
    <t>LEGAL NOTICES</t>
  </si>
  <si>
    <t>CAPITAL IMPROVEMENTS - GEN. GOVT.</t>
  </si>
  <si>
    <t>CONTRACT FEES</t>
  </si>
  <si>
    <t>CITY COUNCIL &amp; MAYOR FEES</t>
  </si>
  <si>
    <t>PRINCIPAL PAYMENTS - GOVT.</t>
  </si>
  <si>
    <t>JANITORIAL EXPENSE</t>
  </si>
  <si>
    <t>POSTAGE</t>
  </si>
  <si>
    <t>FIRE DEPT. PENSION EXPENSE</t>
  </si>
  <si>
    <t>UNIFORM EXPENSE</t>
  </si>
  <si>
    <t>SABINE RIVER AUTHORITY - OVERHEAD</t>
  </si>
  <si>
    <t>WATER PLANT TREATMENT CHEMICALS</t>
  </si>
  <si>
    <t xml:space="preserve">CONDEMNATION </t>
  </si>
  <si>
    <t>ALLOCATION - GOVERNMENTAL TO</t>
  </si>
  <si>
    <t xml:space="preserve">    ENTERPRISE FUND</t>
  </si>
  <si>
    <t>ALLOCATION - ENTERPRISE OVERHEAD</t>
  </si>
  <si>
    <t xml:space="preserve">    TO COST CENTERS</t>
  </si>
  <si>
    <t>ALLOCATION - WATER PLANT TO WATER</t>
  </si>
  <si>
    <t xml:space="preserve">    COST CENTER</t>
  </si>
  <si>
    <t xml:space="preserve">            TOTAL EXPENSES</t>
  </si>
  <si>
    <t>SURPLUS / (DEFECIT)</t>
  </si>
  <si>
    <t>CITY OF HEMPHILL</t>
  </si>
  <si>
    <t>CAPITAL IMPROVEMENT PROJECTS</t>
  </si>
  <si>
    <t xml:space="preserve">                           DESCRIPTION</t>
  </si>
  <si>
    <t>AMOUNT</t>
  </si>
  <si>
    <t>GOVERNMENTAL FUND:</t>
  </si>
  <si>
    <t>Park Improvements</t>
  </si>
  <si>
    <t>TOTAL:</t>
  </si>
  <si>
    <t>ENTERPRISE FUND:</t>
  </si>
  <si>
    <t xml:space="preserve">       ELECTRICAL SYSTEM</t>
  </si>
  <si>
    <t xml:space="preserve">          1. Chipper Purchase ( $21,000 grant funds)</t>
  </si>
  <si>
    <t>Sub-Total</t>
  </si>
  <si>
    <t xml:space="preserve">       WASTE WATER</t>
  </si>
  <si>
    <t xml:space="preserve">       WATER SYSTEM </t>
  </si>
  <si>
    <t>TOTAL CAPITAL IMPROVEMENTS</t>
  </si>
  <si>
    <t xml:space="preserve">CITY OF HEMPHILL </t>
  </si>
  <si>
    <t>CONSOLIDATED CITY OPERATIONS</t>
  </si>
  <si>
    <t xml:space="preserve">                                 DESCRIPTION</t>
  </si>
  <si>
    <t>CITY</t>
  </si>
  <si>
    <t>GRANT/LOAN RECEIPTS</t>
  </si>
  <si>
    <t xml:space="preserve">      TOTAL REVENUE</t>
  </si>
  <si>
    <t>PRINCIPAL &amp; INTEREST PAYMENTS - GOVT.</t>
  </si>
  <si>
    <t>CONDEMNATION</t>
  </si>
  <si>
    <t xml:space="preserve">       TOTAL EXPENSES</t>
  </si>
  <si>
    <t>SURPLUS / DEFICIT</t>
  </si>
  <si>
    <t>CASH FLOW PROJECTION</t>
  </si>
  <si>
    <t>JULY 1, 2010 ESTIMATED CASH BALANCE</t>
  </si>
  <si>
    <t>BUDGETED TOTAL CITY SURPLUS / (DEFICIT)</t>
  </si>
  <si>
    <t>ADD:</t>
  </si>
  <si>
    <t>NON - CASH EXPENSE ITEMS:</t>
  </si>
  <si>
    <t>DEPRECIATION</t>
  </si>
  <si>
    <t>LESS:</t>
  </si>
  <si>
    <t>ENTERPRISE FUND NON EXPENSE</t>
  </si>
  <si>
    <t>CASH USES:</t>
  </si>
  <si>
    <t xml:space="preserve">                </t>
  </si>
  <si>
    <t xml:space="preserve">   PRINCIPAL PAYMENTS ON NOTES</t>
  </si>
  <si>
    <t xml:space="preserve">   AND BONDS</t>
  </si>
  <si>
    <t>Water Plant Debt</t>
  </si>
  <si>
    <t>Sewer Plant Debt</t>
  </si>
  <si>
    <t>Sewer Plant Debt - Reserve fund req.</t>
  </si>
  <si>
    <t xml:space="preserve">   CAPITAL IMPROVEMENT PROJECTS -</t>
  </si>
  <si>
    <t xml:space="preserve">      GENERAL GOVERNMENT</t>
  </si>
  <si>
    <t xml:space="preserve">      ENTERPRISE FUND</t>
  </si>
  <si>
    <t>NET CASH INCREASE / (DECREASE)</t>
  </si>
  <si>
    <t>ESTIMATED JUNE 30, 2011 CASH BALANCE</t>
  </si>
  <si>
    <t>Server for Office</t>
  </si>
  <si>
    <t>City Hall Renovation, Repair, Furniture and Equipment</t>
  </si>
  <si>
    <t>Police Car</t>
  </si>
  <si>
    <t>Police Video Camera</t>
  </si>
  <si>
    <t>Cemetery Improvements</t>
  </si>
  <si>
    <t xml:space="preserve">          2. Capacitors</t>
  </si>
  <si>
    <t xml:space="preserve">          3. Tree Trimming</t>
  </si>
  <si>
    <t xml:space="preserve">          1. Clarifier modifications / Flocculation Equip.</t>
  </si>
  <si>
    <t xml:space="preserve">          2. Intake Pump Replacement</t>
  </si>
  <si>
    <t xml:space="preserve">          3. Backwash Pump Replacement</t>
  </si>
  <si>
    <t xml:space="preserve">          4. Chlorinators and Ejectors (2)</t>
  </si>
  <si>
    <t xml:space="preserve">          5. Turbidimeter Monitor Heads</t>
  </si>
  <si>
    <t xml:space="preserve">          7. Chemical Pumps, mixers and motors</t>
  </si>
  <si>
    <t xml:space="preserve">          1. L/S Rehabilitation</t>
  </si>
  <si>
    <t xml:space="preserve">          2. Sanitary Sewer Overflow Initiative</t>
  </si>
  <si>
    <t xml:space="preserve">          1. Arnold Street Water line extension</t>
  </si>
  <si>
    <t xml:space="preserve">          2. Beckom Road 6" Water Line extension</t>
  </si>
  <si>
    <t xml:space="preserve">       OVERHEAD</t>
  </si>
  <si>
    <t xml:space="preserve">          1. Utility Truck </t>
  </si>
  <si>
    <t>2011 - 2012 CITY BUDGET</t>
  </si>
  <si>
    <t>2011 - 2012</t>
  </si>
  <si>
    <t>City of Hemphill 2011 - 2012 Budget</t>
  </si>
  <si>
    <t>Governmental Fund Types</t>
  </si>
  <si>
    <t>Enterprise Fund Types</t>
  </si>
  <si>
    <t xml:space="preserve">       WATER PLANT</t>
  </si>
  <si>
    <t>*</t>
  </si>
  <si>
    <t>* This is the remaining mCPE item and is estimated to be $500,000 plus engineering. Engineering to</t>
  </si>
  <si>
    <t>Street Improvements</t>
  </si>
  <si>
    <t>be paid for in the current fiscal year. Funding is through a contractual agreement between GM-WSC</t>
  </si>
  <si>
    <t xml:space="preserve">and the City of Hemphill whereby each entity agrees to pay one-half of the total cost or an </t>
  </si>
  <si>
    <t xml:space="preserve">estimated $250,000 each. City's portion is to be paid out of cash reserves, therefore a decline in the </t>
  </si>
  <si>
    <t>City's estimated cash balance at the end of fiscal year 2011-2012 is anticipated.</t>
  </si>
  <si>
    <t>City of Hemphill - Final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</si>
</sst>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2"/>
      <name val="Arial"/>
    </font>
    <font>
      <b/>
      <u/>
      <sz val="12"/>
      <name val="Arial"/>
    </font>
    <font>
      <b/>
      <sz val="12"/>
      <name val="Arial"/>
    </font>
    <font>
      <sz val="12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0" xfId="0" applyFont="1"/>
    <xf numFmtId="42" fontId="5" fillId="0" borderId="0" xfId="0" applyNumberFormat="1" applyFont="1"/>
    <xf numFmtId="42" fontId="1" fillId="0" borderId="0" xfId="0" applyNumberFormat="1" applyFont="1"/>
    <xf numFmtId="41" fontId="1" fillId="0" borderId="0" xfId="0" applyNumberFormat="1" applyFont="1"/>
    <xf numFmtId="41" fontId="1" fillId="0" borderId="0" xfId="0" applyNumberFormat="1" applyFont="1" applyAlignment="1">
      <alignment horizontal="left"/>
    </xf>
    <xf numFmtId="41" fontId="5" fillId="0" borderId="0" xfId="0" applyNumberFormat="1" applyFont="1"/>
    <xf numFmtId="41" fontId="5" fillId="0" borderId="0" xfId="0" applyNumberFormat="1" applyFont="1" applyBorder="1"/>
    <xf numFmtId="42" fontId="1" fillId="0" borderId="1" xfId="0" applyNumberFormat="1" applyFont="1" applyBorder="1"/>
    <xf numFmtId="41" fontId="1" fillId="0" borderId="1" xfId="0" applyNumberFormat="1" applyFont="1" applyBorder="1"/>
    <xf numFmtId="41" fontId="5" fillId="0" borderId="1" xfId="0" applyNumberFormat="1" applyFont="1" applyBorder="1"/>
    <xf numFmtId="0" fontId="3" fillId="0" borderId="0" xfId="0" applyFont="1"/>
    <xf numFmtId="0" fontId="5" fillId="0" borderId="0" xfId="0" applyFont="1"/>
    <xf numFmtId="42" fontId="4" fillId="0" borderId="0" xfId="0" applyNumberFormat="1" applyFont="1"/>
    <xf numFmtId="41" fontId="4" fillId="0" borderId="0" xfId="0" applyNumberFormat="1" applyFont="1"/>
    <xf numFmtId="0" fontId="5" fillId="0" borderId="0" xfId="0" applyFont="1" applyBorder="1"/>
    <xf numFmtId="43" fontId="4" fillId="0" borderId="1" xfId="0" applyNumberFormat="1" applyFont="1" applyBorder="1"/>
    <xf numFmtId="42" fontId="1" fillId="0" borderId="2" xfId="0" applyNumberFormat="1" applyFont="1" applyBorder="1"/>
    <xf numFmtId="42" fontId="5" fillId="0" borderId="2" xfId="0" applyNumberFormat="1" applyFont="1" applyBorder="1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41" fontId="4" fillId="0" borderId="1" xfId="0" applyNumberFormat="1" applyFont="1" applyBorder="1"/>
    <xf numFmtId="0" fontId="0" fillId="0" borderId="1" xfId="0" applyBorder="1"/>
    <xf numFmtId="0" fontId="4" fillId="0" borderId="0" xfId="0" applyFont="1" applyAlignment="1">
      <alignment horizontal="right"/>
    </xf>
    <xf numFmtId="41" fontId="0" fillId="0" borderId="0" xfId="0" applyNumberFormat="1"/>
    <xf numFmtId="41" fontId="4" fillId="0" borderId="0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Alignment="1"/>
    <xf numFmtId="42" fontId="4" fillId="0" borderId="0" xfId="0" applyNumberFormat="1" applyFont="1" applyBorder="1"/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6" fillId="0" borderId="0" xfId="0" applyFont="1" applyAlignment="1">
      <alignment horizontal="left"/>
    </xf>
    <xf numFmtId="0" fontId="9" fillId="0" borderId="0" xfId="0" applyFont="1"/>
    <xf numFmtId="42" fontId="0" fillId="0" borderId="0" xfId="0" applyNumberFormat="1"/>
    <xf numFmtId="0" fontId="6" fillId="0" borderId="0" xfId="0" applyFont="1"/>
    <xf numFmtId="42" fontId="0" fillId="0" borderId="1" xfId="0" applyNumberFormat="1" applyBorder="1"/>
    <xf numFmtId="42" fontId="0" fillId="0" borderId="2" xfId="0" applyNumberFormat="1" applyBorder="1"/>
    <xf numFmtId="0" fontId="7" fillId="0" borderId="0" xfId="0" applyFont="1" applyAlignment="1">
      <alignment horizontal="centerContinuous"/>
    </xf>
    <xf numFmtId="0" fontId="4" fillId="0" borderId="0" xfId="0" applyFont="1" applyBorder="1"/>
    <xf numFmtId="42" fontId="4" fillId="0" borderId="1" xfId="0" applyNumberFormat="1" applyFont="1" applyBorder="1"/>
    <xf numFmtId="42" fontId="4" fillId="0" borderId="2" xfId="0" applyNumberFormat="1" applyFont="1" applyBorder="1"/>
    <xf numFmtId="6" fontId="4" fillId="0" borderId="0" xfId="0" applyNumberFormat="1" applyFont="1"/>
    <xf numFmtId="41" fontId="4" fillId="0" borderId="0" xfId="0" applyNumberFormat="1" applyFont="1" applyAlignment="1">
      <alignment horizontal="center"/>
    </xf>
    <xf numFmtId="0" fontId="0" fillId="0" borderId="0" xfId="0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5"/>
  <sheetViews>
    <sheetView tabSelected="1" zoomScale="85" zoomScaleNormal="85" workbookViewId="0">
      <selection activeCell="A3" sqref="A3"/>
    </sheetView>
  </sheetViews>
  <sheetFormatPr defaultRowHeight="15" x14ac:dyDescent="0.25"/>
  <cols>
    <col min="1" max="1" width="44.85546875" customWidth="1"/>
    <col min="2" max="2" width="12.7109375" customWidth="1"/>
    <col min="3" max="3" width="13.42578125" customWidth="1"/>
    <col min="4" max="8" width="12.7109375" customWidth="1"/>
    <col min="9" max="9" width="13.5703125" customWidth="1"/>
    <col min="10" max="10" width="12.7109375" customWidth="1"/>
    <col min="11" max="11" width="22.42578125" customWidth="1"/>
    <col min="12" max="12" width="5.5703125" customWidth="1"/>
    <col min="13" max="18" width="14.7109375" customWidth="1"/>
    <col min="19" max="19" width="17.7109375" customWidth="1"/>
    <col min="20" max="20" width="19.85546875" customWidth="1"/>
  </cols>
  <sheetData>
    <row r="1" spans="1:20" ht="18.75" x14ac:dyDescent="0.3">
      <c r="A1" s="56" t="s">
        <v>153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ht="18.75" x14ac:dyDescent="0.3">
      <c r="A2" s="56" t="s">
        <v>164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4" spans="1:20" ht="15.75" x14ac:dyDescent="0.25">
      <c r="A4" s="1"/>
      <c r="B4" s="2" t="s">
        <v>0</v>
      </c>
      <c r="C4" s="3"/>
      <c r="D4" s="3"/>
      <c r="E4" s="3"/>
      <c r="F4" s="3"/>
      <c r="G4" s="3"/>
      <c r="H4" s="3"/>
      <c r="I4" s="3"/>
      <c r="J4" s="3"/>
      <c r="K4" s="1"/>
      <c r="M4" s="2" t="s">
        <v>1</v>
      </c>
      <c r="N4" s="3"/>
      <c r="O4" s="3"/>
      <c r="P4" s="3"/>
      <c r="Q4" s="3"/>
      <c r="R4" s="3"/>
      <c r="S4" s="1"/>
    </row>
    <row r="5" spans="1:20" ht="15.75" x14ac:dyDescent="0.25">
      <c r="A5" s="1" t="s">
        <v>2</v>
      </c>
      <c r="B5" s="4">
        <v>11</v>
      </c>
      <c r="C5" s="4">
        <v>12</v>
      </c>
      <c r="D5" s="4">
        <v>13</v>
      </c>
      <c r="E5" s="4">
        <v>14</v>
      </c>
      <c r="F5" s="4">
        <v>15</v>
      </c>
      <c r="G5" s="4">
        <v>16</v>
      </c>
      <c r="H5" s="4">
        <v>17</v>
      </c>
      <c r="I5" s="4">
        <v>18</v>
      </c>
      <c r="J5" s="4">
        <v>20</v>
      </c>
      <c r="K5" s="5" t="s">
        <v>3</v>
      </c>
      <c r="M5" s="4">
        <v>31</v>
      </c>
      <c r="N5" s="4">
        <v>32</v>
      </c>
      <c r="O5" s="4">
        <v>33</v>
      </c>
      <c r="P5" s="4">
        <v>34</v>
      </c>
      <c r="Q5" s="4">
        <v>35</v>
      </c>
      <c r="R5" s="4">
        <v>36</v>
      </c>
      <c r="S5" s="5" t="s">
        <v>3</v>
      </c>
    </row>
    <row r="6" spans="1:20" ht="15.75" x14ac:dyDescent="0.25">
      <c r="A6" s="1"/>
      <c r="B6" s="1"/>
      <c r="C6" s="1"/>
      <c r="D6" s="1"/>
      <c r="E6" s="1"/>
      <c r="F6" s="1"/>
      <c r="G6" s="6" t="s">
        <v>4</v>
      </c>
      <c r="H6" s="4" t="s">
        <v>5</v>
      </c>
      <c r="I6" s="1" t="s">
        <v>6</v>
      </c>
      <c r="J6" s="1"/>
      <c r="K6" s="5" t="s">
        <v>7</v>
      </c>
      <c r="M6" s="1"/>
      <c r="N6" s="1"/>
      <c r="O6" s="1"/>
      <c r="P6" s="1"/>
      <c r="Q6" s="1"/>
      <c r="R6" s="6" t="s">
        <v>8</v>
      </c>
      <c r="S6" s="5" t="s">
        <v>9</v>
      </c>
    </row>
    <row r="7" spans="1:20" ht="15.75" x14ac:dyDescent="0.25">
      <c r="A7" s="1"/>
      <c r="B7" s="7" t="s">
        <v>10</v>
      </c>
      <c r="C7" s="7" t="s">
        <v>11</v>
      </c>
      <c r="D7" s="7" t="s">
        <v>12</v>
      </c>
      <c r="E7" s="7" t="s">
        <v>13</v>
      </c>
      <c r="F7" s="8" t="s">
        <v>14</v>
      </c>
      <c r="G7" s="7" t="s">
        <v>15</v>
      </c>
      <c r="H7" s="7" t="s">
        <v>16</v>
      </c>
      <c r="I7" s="7" t="s">
        <v>17</v>
      </c>
      <c r="J7" s="7" t="s">
        <v>18</v>
      </c>
      <c r="K7" s="9" t="s">
        <v>19</v>
      </c>
      <c r="M7" s="7" t="s">
        <v>20</v>
      </c>
      <c r="N7" s="7" t="s">
        <v>21</v>
      </c>
      <c r="O7" s="7" t="s">
        <v>8</v>
      </c>
      <c r="P7" s="7" t="s">
        <v>22</v>
      </c>
      <c r="Q7" s="8" t="s">
        <v>23</v>
      </c>
      <c r="R7" s="7" t="s">
        <v>24</v>
      </c>
      <c r="S7" s="9" t="s">
        <v>19</v>
      </c>
      <c r="T7" s="10" t="s">
        <v>25</v>
      </c>
    </row>
    <row r="8" spans="1:20" ht="15.75" x14ac:dyDescent="0.25">
      <c r="A8" s="11" t="s">
        <v>26</v>
      </c>
      <c r="B8" s="1"/>
      <c r="C8" s="1"/>
      <c r="D8" s="1"/>
      <c r="E8" s="1"/>
      <c r="F8" s="1"/>
      <c r="G8" s="1"/>
      <c r="H8" s="1"/>
      <c r="I8" s="1"/>
      <c r="J8" s="1"/>
      <c r="K8" s="1"/>
      <c r="M8" s="1"/>
      <c r="N8" s="1"/>
      <c r="O8" s="1"/>
      <c r="P8" s="1"/>
      <c r="Q8" s="1"/>
      <c r="R8" s="1"/>
      <c r="S8" s="1"/>
      <c r="T8" s="12"/>
    </row>
    <row r="9" spans="1:20" ht="15.75" x14ac:dyDescent="0.25">
      <c r="A9" s="1" t="s">
        <v>27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f>SUM(B9:J9)</f>
        <v>0</v>
      </c>
      <c r="M9" s="13">
        <v>2197355</v>
      </c>
      <c r="N9" s="13">
        <v>325625</v>
      </c>
      <c r="O9" s="13">
        <v>265907</v>
      </c>
      <c r="P9" s="13">
        <v>186574</v>
      </c>
      <c r="Q9" s="13">
        <v>0</v>
      </c>
      <c r="R9" s="13">
        <v>0</v>
      </c>
      <c r="S9" s="13">
        <f t="shared" ref="S9:S27" si="0">SUM(M9:R9)</f>
        <v>2975461</v>
      </c>
      <c r="T9" s="12">
        <f>K9+S9</f>
        <v>2975461</v>
      </c>
    </row>
    <row r="10" spans="1:20" ht="15.75" x14ac:dyDescent="0.25">
      <c r="A10" s="1" t="s">
        <v>28</v>
      </c>
      <c r="B10" s="14"/>
      <c r="C10" s="14"/>
      <c r="D10" s="14"/>
      <c r="E10" s="14"/>
      <c r="F10" s="14"/>
      <c r="G10" s="15"/>
      <c r="H10" s="14"/>
      <c r="I10" s="14"/>
      <c r="J10" s="14"/>
      <c r="K10" s="14">
        <f t="shared" ref="K10:K27" si="1">SUM(B10:J10)</f>
        <v>0</v>
      </c>
      <c r="M10" s="14"/>
      <c r="N10" s="14"/>
      <c r="O10" s="14">
        <v>492541</v>
      </c>
      <c r="P10" s="14"/>
      <c r="Q10" s="14"/>
      <c r="R10" s="15"/>
      <c r="S10" s="14">
        <f t="shared" si="0"/>
        <v>492541</v>
      </c>
      <c r="T10" s="16">
        <f t="shared" ref="T10:T27" si="2">K10+S10</f>
        <v>492541</v>
      </c>
    </row>
    <row r="11" spans="1:20" ht="15.75" x14ac:dyDescent="0.25">
      <c r="A11" s="1" t="s">
        <v>29</v>
      </c>
      <c r="B11" s="17">
        <v>392973</v>
      </c>
      <c r="C11" s="14"/>
      <c r="D11" s="14"/>
      <c r="E11" s="14"/>
      <c r="F11" s="14"/>
      <c r="G11" s="14"/>
      <c r="H11" s="14"/>
      <c r="I11" s="14"/>
      <c r="J11" s="14"/>
      <c r="K11" s="14">
        <f t="shared" si="1"/>
        <v>392973</v>
      </c>
      <c r="M11" s="17"/>
      <c r="N11" s="14"/>
      <c r="O11" s="14"/>
      <c r="P11" s="14"/>
      <c r="Q11" s="14"/>
      <c r="R11" s="14"/>
      <c r="S11" s="14">
        <f t="shared" si="0"/>
        <v>0</v>
      </c>
      <c r="T11" s="16">
        <f t="shared" si="2"/>
        <v>392973</v>
      </c>
    </row>
    <row r="12" spans="1:20" ht="15.75" x14ac:dyDescent="0.25">
      <c r="A12" s="1" t="s">
        <v>30</v>
      </c>
      <c r="B12" s="17">
        <v>5467</v>
      </c>
      <c r="C12" s="14"/>
      <c r="D12" s="14"/>
      <c r="E12" s="14"/>
      <c r="F12" s="14"/>
      <c r="G12" s="14"/>
      <c r="H12" s="14"/>
      <c r="I12" s="14"/>
      <c r="J12" s="14"/>
      <c r="K12" s="14">
        <f t="shared" si="1"/>
        <v>5467</v>
      </c>
      <c r="M12" s="17"/>
      <c r="N12" s="14"/>
      <c r="O12" s="14"/>
      <c r="P12" s="14"/>
      <c r="Q12" s="14"/>
      <c r="R12" s="14"/>
      <c r="S12" s="14">
        <f t="shared" si="0"/>
        <v>0</v>
      </c>
      <c r="T12" s="16">
        <f t="shared" si="2"/>
        <v>5467</v>
      </c>
    </row>
    <row r="13" spans="1:20" ht="15.75" x14ac:dyDescent="0.25">
      <c r="A13" s="1" t="s">
        <v>31</v>
      </c>
      <c r="B13" s="17">
        <v>1610</v>
      </c>
      <c r="C13" s="14"/>
      <c r="D13" s="14"/>
      <c r="E13" s="14"/>
      <c r="F13" s="14"/>
      <c r="G13" s="14"/>
      <c r="H13" s="14"/>
      <c r="I13" s="14"/>
      <c r="J13" s="14">
        <v>437</v>
      </c>
      <c r="K13" s="14">
        <f t="shared" si="1"/>
        <v>2047</v>
      </c>
      <c r="M13" s="17"/>
      <c r="N13" s="14"/>
      <c r="O13" s="14"/>
      <c r="P13" s="14"/>
      <c r="Q13" s="14">
        <v>29788</v>
      </c>
      <c r="R13" s="14"/>
      <c r="S13" s="14">
        <f t="shared" si="0"/>
        <v>29788</v>
      </c>
      <c r="T13" s="16">
        <f t="shared" si="2"/>
        <v>31835</v>
      </c>
    </row>
    <row r="14" spans="1:20" ht="15.75" x14ac:dyDescent="0.25">
      <c r="A14" s="1" t="s">
        <v>32</v>
      </c>
      <c r="B14" s="17"/>
      <c r="C14" s="14"/>
      <c r="D14" s="14"/>
      <c r="E14" s="14">
        <v>218028</v>
      </c>
      <c r="F14" s="14"/>
      <c r="G14" s="14"/>
      <c r="H14" s="1"/>
      <c r="I14" s="14"/>
      <c r="J14" s="14"/>
      <c r="K14" s="14">
        <f t="shared" si="1"/>
        <v>218028</v>
      </c>
      <c r="M14" s="17"/>
      <c r="N14" s="14"/>
      <c r="O14" s="14"/>
      <c r="P14" s="14"/>
      <c r="Q14" s="14"/>
      <c r="R14" s="14"/>
      <c r="S14" s="14">
        <f t="shared" si="0"/>
        <v>0</v>
      </c>
      <c r="T14" s="16">
        <f t="shared" si="2"/>
        <v>218028</v>
      </c>
    </row>
    <row r="15" spans="1:20" ht="15.75" x14ac:dyDescent="0.25">
      <c r="A15" s="1" t="s">
        <v>33</v>
      </c>
      <c r="B15" s="17"/>
      <c r="C15" s="14"/>
      <c r="D15" s="14"/>
      <c r="E15" s="14"/>
      <c r="F15" s="14"/>
      <c r="G15" s="14"/>
      <c r="H15" s="14">
        <v>9776</v>
      </c>
      <c r="I15" s="14"/>
      <c r="J15" s="14"/>
      <c r="K15" s="14">
        <f t="shared" si="1"/>
        <v>9776</v>
      </c>
      <c r="M15" s="17"/>
      <c r="N15" s="14"/>
      <c r="O15" s="14"/>
      <c r="P15" s="14"/>
      <c r="Q15" s="14"/>
      <c r="R15" s="14"/>
      <c r="S15" s="14">
        <f t="shared" si="0"/>
        <v>0</v>
      </c>
      <c r="T15" s="16">
        <f t="shared" si="2"/>
        <v>9776</v>
      </c>
    </row>
    <row r="16" spans="1:20" ht="15.75" x14ac:dyDescent="0.25">
      <c r="A16" s="1" t="s">
        <v>34</v>
      </c>
      <c r="B16" s="17"/>
      <c r="C16" s="14"/>
      <c r="D16" s="14"/>
      <c r="E16" s="14"/>
      <c r="F16" s="14"/>
      <c r="G16" s="14"/>
      <c r="H16" s="14"/>
      <c r="I16" s="14"/>
      <c r="J16" s="14"/>
      <c r="K16" s="14">
        <f t="shared" si="1"/>
        <v>0</v>
      </c>
      <c r="M16" s="17">
        <v>28335</v>
      </c>
      <c r="N16" s="14"/>
      <c r="O16" s="14"/>
      <c r="P16" s="14"/>
      <c r="Q16" s="14"/>
      <c r="R16" s="14"/>
      <c r="S16" s="14">
        <f t="shared" si="0"/>
        <v>28335</v>
      </c>
      <c r="T16" s="16">
        <f t="shared" si="2"/>
        <v>28335</v>
      </c>
    </row>
    <row r="17" spans="1:20" ht="15.75" x14ac:dyDescent="0.25">
      <c r="A17" s="1" t="s">
        <v>35</v>
      </c>
      <c r="B17" s="17">
        <v>23395</v>
      </c>
      <c r="C17" s="14"/>
      <c r="D17" s="14"/>
      <c r="E17" s="14">
        <v>1823</v>
      </c>
      <c r="F17" s="14"/>
      <c r="G17" s="14">
        <v>245</v>
      </c>
      <c r="H17" s="14">
        <v>49</v>
      </c>
      <c r="I17" s="14"/>
      <c r="J17" s="14">
        <v>1500</v>
      </c>
      <c r="K17" s="14">
        <f t="shared" si="1"/>
        <v>27012</v>
      </c>
      <c r="M17" s="17"/>
      <c r="N17" s="14"/>
      <c r="O17" s="14">
        <v>5432</v>
      </c>
      <c r="P17" s="14">
        <v>200</v>
      </c>
      <c r="Q17" s="14"/>
      <c r="R17" s="14"/>
      <c r="S17" s="14">
        <f t="shared" si="0"/>
        <v>5632</v>
      </c>
      <c r="T17" s="16">
        <f t="shared" si="2"/>
        <v>32644</v>
      </c>
    </row>
    <row r="18" spans="1:20" ht="15.75" x14ac:dyDescent="0.25">
      <c r="A18" s="1" t="s">
        <v>36</v>
      </c>
      <c r="B18" s="17"/>
      <c r="C18" s="14"/>
      <c r="D18" s="14"/>
      <c r="E18" s="14"/>
      <c r="F18" s="14"/>
      <c r="G18" s="14"/>
      <c r="H18" s="14"/>
      <c r="I18" s="14"/>
      <c r="J18" s="14"/>
      <c r="K18" s="14">
        <f t="shared" si="1"/>
        <v>0</v>
      </c>
      <c r="M18" s="17">
        <v>24059</v>
      </c>
      <c r="N18" s="14">
        <v>635</v>
      </c>
      <c r="O18" s="14">
        <v>1333</v>
      </c>
      <c r="P18" s="14">
        <v>1391</v>
      </c>
      <c r="Q18" s="14"/>
      <c r="R18" s="14"/>
      <c r="S18" s="14">
        <f t="shared" si="0"/>
        <v>27418</v>
      </c>
      <c r="T18" s="16">
        <f t="shared" si="2"/>
        <v>27418</v>
      </c>
    </row>
    <row r="19" spans="1:20" ht="15.75" x14ac:dyDescent="0.25">
      <c r="A19" s="1" t="s">
        <v>37</v>
      </c>
      <c r="B19" s="17"/>
      <c r="C19" s="14"/>
      <c r="D19" s="14"/>
      <c r="E19" s="14"/>
      <c r="F19" s="14"/>
      <c r="G19" s="14"/>
      <c r="H19" s="14"/>
      <c r="I19" s="14"/>
      <c r="J19" s="14"/>
      <c r="K19" s="14">
        <f t="shared" si="1"/>
        <v>0</v>
      </c>
      <c r="M19" s="17"/>
      <c r="N19" s="14"/>
      <c r="O19" s="14"/>
      <c r="P19" s="14"/>
      <c r="Q19" s="14">
        <v>28852</v>
      </c>
      <c r="R19" s="14"/>
      <c r="S19" s="14">
        <f t="shared" si="0"/>
        <v>28852</v>
      </c>
      <c r="T19" s="16">
        <f t="shared" si="2"/>
        <v>28852</v>
      </c>
    </row>
    <row r="20" spans="1:20" ht="15.75" x14ac:dyDescent="0.25">
      <c r="A20" s="1" t="s">
        <v>38</v>
      </c>
      <c r="B20" s="17"/>
      <c r="C20" s="14">
        <v>3872</v>
      </c>
      <c r="D20" s="14"/>
      <c r="E20" s="14"/>
      <c r="F20" s="14"/>
      <c r="G20" s="14"/>
      <c r="H20" s="14"/>
      <c r="I20" s="14"/>
      <c r="J20" s="14"/>
      <c r="K20" s="14">
        <f t="shared" si="1"/>
        <v>3872</v>
      </c>
      <c r="M20" s="17"/>
      <c r="N20" s="14"/>
      <c r="O20" s="14"/>
      <c r="P20" s="14"/>
      <c r="Q20" s="14"/>
      <c r="R20" s="14"/>
      <c r="S20" s="14">
        <f t="shared" si="0"/>
        <v>0</v>
      </c>
      <c r="T20" s="16">
        <f t="shared" si="2"/>
        <v>3872</v>
      </c>
    </row>
    <row r="21" spans="1:20" ht="15.75" x14ac:dyDescent="0.25">
      <c r="A21" s="1" t="s">
        <v>39</v>
      </c>
      <c r="B21" s="17"/>
      <c r="C21" s="14"/>
      <c r="D21" s="14"/>
      <c r="E21" s="14"/>
      <c r="F21" s="14"/>
      <c r="G21" s="14"/>
      <c r="H21" s="14"/>
      <c r="I21" s="14"/>
      <c r="J21" s="14"/>
      <c r="K21" s="14">
        <f t="shared" si="1"/>
        <v>0</v>
      </c>
      <c r="M21" s="17"/>
      <c r="N21" s="14"/>
      <c r="O21" s="14"/>
      <c r="P21" s="14"/>
      <c r="Q21" s="14"/>
      <c r="R21" s="14"/>
      <c r="S21" s="14">
        <f t="shared" si="0"/>
        <v>0</v>
      </c>
      <c r="T21" s="16">
        <f t="shared" si="2"/>
        <v>0</v>
      </c>
    </row>
    <row r="22" spans="1:20" ht="15.75" x14ac:dyDescent="0.25">
      <c r="A22" s="1" t="s">
        <v>40</v>
      </c>
      <c r="B22" s="17">
        <v>5535</v>
      </c>
      <c r="C22" s="14">
        <v>2500</v>
      </c>
      <c r="D22" s="14"/>
      <c r="E22" s="14">
        <v>1483</v>
      </c>
      <c r="F22" s="14"/>
      <c r="G22" s="14"/>
      <c r="H22" s="14">
        <v>1572</v>
      </c>
      <c r="I22" s="14">
        <v>1300</v>
      </c>
      <c r="J22" s="14">
        <v>1025</v>
      </c>
      <c r="K22" s="14">
        <f t="shared" si="1"/>
        <v>13415</v>
      </c>
      <c r="M22" s="17">
        <v>15080</v>
      </c>
      <c r="N22" s="14">
        <v>1250</v>
      </c>
      <c r="O22" s="14">
        <v>100</v>
      </c>
      <c r="P22" s="14">
        <v>6653</v>
      </c>
      <c r="Q22" s="14">
        <v>5948</v>
      </c>
      <c r="R22" s="14">
        <v>250000</v>
      </c>
      <c r="S22" s="14">
        <f t="shared" si="0"/>
        <v>279031</v>
      </c>
      <c r="T22" s="16">
        <f t="shared" si="2"/>
        <v>292446</v>
      </c>
    </row>
    <row r="23" spans="1:20" ht="15.75" x14ac:dyDescent="0.25">
      <c r="A23" s="1" t="s">
        <v>41</v>
      </c>
      <c r="B23" s="14"/>
      <c r="C23" s="14"/>
      <c r="D23" s="14"/>
      <c r="E23" s="14"/>
      <c r="F23" s="14"/>
      <c r="G23" s="14"/>
      <c r="H23" s="14"/>
      <c r="I23" s="14"/>
      <c r="J23" s="14"/>
      <c r="K23" s="14">
        <f t="shared" si="1"/>
        <v>0</v>
      </c>
      <c r="M23" s="14"/>
      <c r="N23" s="14"/>
      <c r="O23" s="14"/>
      <c r="P23" s="14"/>
      <c r="Q23" s="14"/>
      <c r="R23" s="14"/>
      <c r="S23" s="14">
        <f t="shared" si="0"/>
        <v>0</v>
      </c>
      <c r="T23" s="16">
        <f t="shared" si="2"/>
        <v>0</v>
      </c>
    </row>
    <row r="24" spans="1:20" ht="15.75" x14ac:dyDescent="0.25">
      <c r="A24" s="1" t="s">
        <v>42</v>
      </c>
      <c r="B24" s="14"/>
      <c r="C24" s="14"/>
      <c r="D24" s="14"/>
      <c r="E24" s="14"/>
      <c r="F24" s="14"/>
      <c r="G24" s="14"/>
      <c r="H24" s="14"/>
      <c r="I24" s="14"/>
      <c r="J24" s="14"/>
      <c r="K24" s="14">
        <f t="shared" si="1"/>
        <v>0</v>
      </c>
      <c r="M24" s="14"/>
      <c r="N24" s="14"/>
      <c r="O24" s="14"/>
      <c r="P24" s="14"/>
      <c r="Q24" s="14"/>
      <c r="R24" s="14"/>
      <c r="S24" s="14">
        <f t="shared" si="0"/>
        <v>0</v>
      </c>
      <c r="T24" s="16">
        <f t="shared" si="2"/>
        <v>0</v>
      </c>
    </row>
    <row r="25" spans="1:20" ht="15.75" x14ac:dyDescent="0.25">
      <c r="A25" s="1" t="s">
        <v>43</v>
      </c>
      <c r="B25" s="14"/>
      <c r="C25" s="14"/>
      <c r="D25" s="14"/>
      <c r="E25" s="14"/>
      <c r="F25" s="14"/>
      <c r="G25" s="14"/>
      <c r="H25" s="14"/>
      <c r="I25" s="14"/>
      <c r="J25" s="14"/>
      <c r="K25" s="14">
        <f t="shared" si="1"/>
        <v>0</v>
      </c>
      <c r="M25" s="14"/>
      <c r="N25" s="14"/>
      <c r="O25" s="14"/>
      <c r="P25" s="14"/>
      <c r="Q25" s="14"/>
      <c r="R25" s="14"/>
      <c r="S25" s="14">
        <f t="shared" si="0"/>
        <v>0</v>
      </c>
      <c r="T25" s="16">
        <f t="shared" si="2"/>
        <v>0</v>
      </c>
    </row>
    <row r="26" spans="1:20" ht="15.75" x14ac:dyDescent="0.25">
      <c r="A26" s="1" t="s">
        <v>44</v>
      </c>
      <c r="B26" s="14"/>
      <c r="C26" s="14"/>
      <c r="D26" s="14"/>
      <c r="E26" s="14"/>
      <c r="F26" s="14"/>
      <c r="G26" s="14"/>
      <c r="H26" s="14"/>
      <c r="I26" s="14"/>
      <c r="J26" s="14"/>
      <c r="K26" s="14">
        <f t="shared" si="1"/>
        <v>0</v>
      </c>
      <c r="M26" s="14"/>
      <c r="N26" s="14"/>
      <c r="O26" s="14"/>
      <c r="P26" s="14"/>
      <c r="Q26" s="14"/>
      <c r="R26" s="14"/>
      <c r="S26" s="14">
        <f t="shared" si="0"/>
        <v>0</v>
      </c>
      <c r="T26" s="16">
        <f t="shared" si="2"/>
        <v>0</v>
      </c>
    </row>
    <row r="27" spans="1:20" ht="15.75" x14ac:dyDescent="0.25">
      <c r="A27" s="1"/>
      <c r="B27" s="18"/>
      <c r="C27" s="18"/>
      <c r="D27" s="18"/>
      <c r="E27" s="18"/>
      <c r="F27" s="18"/>
      <c r="G27" s="18"/>
      <c r="H27" s="18"/>
      <c r="I27" s="18"/>
      <c r="J27" s="18"/>
      <c r="K27" s="19">
        <f t="shared" si="1"/>
        <v>0</v>
      </c>
      <c r="M27" s="18"/>
      <c r="N27" s="18"/>
      <c r="O27" s="18"/>
      <c r="P27" s="18"/>
      <c r="Q27" s="18"/>
      <c r="R27" s="18"/>
      <c r="S27" s="19">
        <f t="shared" si="0"/>
        <v>0</v>
      </c>
      <c r="T27" s="20">
        <f t="shared" si="2"/>
        <v>0</v>
      </c>
    </row>
    <row r="28" spans="1:20" ht="15.75" x14ac:dyDescent="0.25">
      <c r="A28" s="21" t="s">
        <v>45</v>
      </c>
      <c r="B28" s="13">
        <f>SUM(B9:B27)</f>
        <v>428980</v>
      </c>
      <c r="C28" s="13">
        <f t="shared" ref="C28:K28" si="3">SUM(C9:C27)</f>
        <v>6372</v>
      </c>
      <c r="D28" s="13">
        <f t="shared" si="3"/>
        <v>0</v>
      </c>
      <c r="E28" s="13">
        <f t="shared" si="3"/>
        <v>221334</v>
      </c>
      <c r="F28" s="13">
        <f t="shared" si="3"/>
        <v>0</v>
      </c>
      <c r="G28" s="13">
        <f t="shared" si="3"/>
        <v>245</v>
      </c>
      <c r="H28" s="13">
        <f t="shared" si="3"/>
        <v>11397</v>
      </c>
      <c r="I28" s="13">
        <f t="shared" si="3"/>
        <v>1300</v>
      </c>
      <c r="J28" s="13">
        <f t="shared" si="3"/>
        <v>2962</v>
      </c>
      <c r="K28" s="13">
        <f t="shared" si="3"/>
        <v>672590</v>
      </c>
      <c r="M28" s="13">
        <f>SUM(M9:M27)</f>
        <v>2264829</v>
      </c>
      <c r="N28" s="13">
        <f t="shared" ref="N28:S28" si="4">SUM(N9:N27)</f>
        <v>327510</v>
      </c>
      <c r="O28" s="13">
        <f t="shared" si="4"/>
        <v>765313</v>
      </c>
      <c r="P28" s="13">
        <f t="shared" si="4"/>
        <v>194818</v>
      </c>
      <c r="Q28" s="13">
        <f t="shared" si="4"/>
        <v>64588</v>
      </c>
      <c r="R28" s="13">
        <f t="shared" si="4"/>
        <v>250000</v>
      </c>
      <c r="S28" s="13">
        <f t="shared" si="4"/>
        <v>3867058</v>
      </c>
      <c r="T28" s="12">
        <f>SUM(T9:T27)</f>
        <v>4539648</v>
      </c>
    </row>
    <row r="29" spans="1:20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M29" s="1"/>
      <c r="N29" s="1"/>
      <c r="O29" s="1"/>
      <c r="P29" s="1"/>
      <c r="Q29" s="1"/>
      <c r="R29" s="1"/>
      <c r="S29" s="1"/>
      <c r="T29" s="22"/>
    </row>
    <row r="30" spans="1:20" ht="15.75" x14ac:dyDescent="0.25">
      <c r="A30" s="1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  <c r="M30" s="1"/>
      <c r="N30" s="1"/>
      <c r="O30" s="1"/>
      <c r="P30" s="1"/>
      <c r="Q30" s="1"/>
      <c r="R30" s="1"/>
      <c r="S30" s="1"/>
      <c r="T30" s="22"/>
    </row>
    <row r="31" spans="1:20" ht="15.75" x14ac:dyDescent="0.25">
      <c r="A31" s="1" t="s">
        <v>47</v>
      </c>
      <c r="B31" s="17">
        <v>183268</v>
      </c>
      <c r="C31" s="23">
        <v>132052</v>
      </c>
      <c r="D31" s="23"/>
      <c r="E31" s="23">
        <v>4992</v>
      </c>
      <c r="F31" s="23"/>
      <c r="G31" s="23">
        <v>13241</v>
      </c>
      <c r="H31" s="23">
        <v>16748</v>
      </c>
      <c r="I31" s="23">
        <v>58536</v>
      </c>
      <c r="J31" s="23"/>
      <c r="K31" s="13">
        <f>SUM(B31:J31)</f>
        <v>408837</v>
      </c>
      <c r="M31" s="17">
        <v>120671</v>
      </c>
      <c r="N31" s="23"/>
      <c r="O31" s="23"/>
      <c r="P31" s="23">
        <v>32393</v>
      </c>
      <c r="Q31" s="23">
        <v>257370</v>
      </c>
      <c r="R31" s="23">
        <v>112286</v>
      </c>
      <c r="S31" s="13">
        <f t="shared" ref="S31:S65" si="5">SUM(M31:R31)</f>
        <v>522720</v>
      </c>
      <c r="T31" s="12">
        <f>K31+S31</f>
        <v>931557</v>
      </c>
    </row>
    <row r="32" spans="1:20" ht="15.75" x14ac:dyDescent="0.25">
      <c r="A32" s="1" t="s">
        <v>48</v>
      </c>
      <c r="B32" s="17">
        <v>59722</v>
      </c>
      <c r="C32" s="24">
        <v>37096</v>
      </c>
      <c r="D32" s="24"/>
      <c r="E32" s="24">
        <v>614</v>
      </c>
      <c r="F32" s="24"/>
      <c r="G32" s="24">
        <v>5147</v>
      </c>
      <c r="H32" s="24">
        <v>5887</v>
      </c>
      <c r="I32" s="24">
        <v>24425</v>
      </c>
      <c r="J32" s="24"/>
      <c r="K32" s="14">
        <f>SUM(B32:J32)</f>
        <v>132891</v>
      </c>
      <c r="M32" s="17">
        <v>43455</v>
      </c>
      <c r="N32" s="24"/>
      <c r="O32" s="24"/>
      <c r="P32" s="24">
        <v>13371</v>
      </c>
      <c r="Q32" s="24">
        <v>98787</v>
      </c>
      <c r="R32" s="24">
        <v>39343</v>
      </c>
      <c r="S32" s="14">
        <f t="shared" si="5"/>
        <v>194956</v>
      </c>
      <c r="T32" s="16">
        <f t="shared" ref="T32:T71" si="6">K32+S32</f>
        <v>327847</v>
      </c>
    </row>
    <row r="33" spans="1:20" ht="15.75" x14ac:dyDescent="0.25">
      <c r="A33" s="1" t="s">
        <v>49</v>
      </c>
      <c r="B33" s="17"/>
      <c r="C33" s="24"/>
      <c r="D33" s="24"/>
      <c r="E33" s="24"/>
      <c r="F33" s="24"/>
      <c r="G33" s="24"/>
      <c r="H33" s="24"/>
      <c r="I33" s="24"/>
      <c r="J33" s="24"/>
      <c r="K33" s="14">
        <f t="shared" ref="K33:K71" si="7">SUM(B33:J33)</f>
        <v>0</v>
      </c>
      <c r="M33" s="17"/>
      <c r="N33" s="24">
        <v>136722</v>
      </c>
      <c r="O33" s="24"/>
      <c r="P33" s="24"/>
      <c r="Q33" s="24"/>
      <c r="R33" s="24"/>
      <c r="S33" s="14">
        <f t="shared" si="5"/>
        <v>136722</v>
      </c>
      <c r="T33" s="16">
        <f t="shared" si="6"/>
        <v>136722</v>
      </c>
    </row>
    <row r="34" spans="1:20" ht="15.75" x14ac:dyDescent="0.25">
      <c r="A34" s="1" t="s">
        <v>50</v>
      </c>
      <c r="B34" s="17"/>
      <c r="C34" s="24"/>
      <c r="D34" s="24"/>
      <c r="E34" s="24"/>
      <c r="F34" s="24"/>
      <c r="G34" s="24"/>
      <c r="H34" s="24"/>
      <c r="I34" s="24"/>
      <c r="J34" s="24"/>
      <c r="K34" s="14">
        <f t="shared" si="7"/>
        <v>0</v>
      </c>
      <c r="M34" s="17">
        <v>1498332</v>
      </c>
      <c r="N34" s="24">
        <v>357</v>
      </c>
      <c r="O34" s="24"/>
      <c r="P34" s="24">
        <v>2927</v>
      </c>
      <c r="Q34" s="24"/>
      <c r="R34" s="24">
        <v>55270</v>
      </c>
      <c r="S34" s="14">
        <f t="shared" si="5"/>
        <v>1556886</v>
      </c>
      <c r="T34" s="16">
        <f t="shared" si="6"/>
        <v>1556886</v>
      </c>
    </row>
    <row r="35" spans="1:20" ht="15.75" x14ac:dyDescent="0.25">
      <c r="A35" s="1" t="s">
        <v>51</v>
      </c>
      <c r="B35" s="17"/>
      <c r="C35" s="24"/>
      <c r="D35" s="24"/>
      <c r="E35" s="24"/>
      <c r="F35" s="24"/>
      <c r="G35" s="24"/>
      <c r="H35" s="24"/>
      <c r="I35" s="24"/>
      <c r="J35" s="24"/>
      <c r="K35" s="14">
        <f t="shared" si="7"/>
        <v>0</v>
      </c>
      <c r="M35" s="17"/>
      <c r="N35" s="24"/>
      <c r="O35" s="24"/>
      <c r="P35" s="24"/>
      <c r="Q35" s="24"/>
      <c r="R35" s="24"/>
      <c r="S35" s="14">
        <f t="shared" si="5"/>
        <v>0</v>
      </c>
      <c r="T35" s="16">
        <f t="shared" si="6"/>
        <v>0</v>
      </c>
    </row>
    <row r="36" spans="1:20" ht="15.75" x14ac:dyDescent="0.25">
      <c r="A36" s="1" t="s">
        <v>52</v>
      </c>
      <c r="B36" s="25"/>
      <c r="C36" s="24"/>
      <c r="D36" s="24"/>
      <c r="E36" s="24"/>
      <c r="F36" s="24"/>
      <c r="G36" s="24"/>
      <c r="H36" s="24"/>
      <c r="I36" s="24"/>
      <c r="J36" s="24"/>
      <c r="K36" s="14">
        <f t="shared" si="7"/>
        <v>0</v>
      </c>
      <c r="M36" s="25"/>
      <c r="N36" s="24"/>
      <c r="O36" s="24"/>
      <c r="P36" s="24"/>
      <c r="Q36" s="24"/>
      <c r="R36" s="24">
        <v>33538</v>
      </c>
      <c r="S36" s="14">
        <f t="shared" si="5"/>
        <v>33538</v>
      </c>
      <c r="T36" s="16">
        <f t="shared" si="6"/>
        <v>33538</v>
      </c>
    </row>
    <row r="37" spans="1:20" ht="15.75" x14ac:dyDescent="0.25">
      <c r="A37" s="1" t="s">
        <v>53</v>
      </c>
      <c r="B37" s="17">
        <v>5378</v>
      </c>
      <c r="C37" s="24">
        <v>4380</v>
      </c>
      <c r="D37" s="24">
        <v>6312</v>
      </c>
      <c r="E37" s="24">
        <v>1250</v>
      </c>
      <c r="F37" s="24">
        <v>2288</v>
      </c>
      <c r="G37" s="24">
        <v>1533</v>
      </c>
      <c r="H37" s="24">
        <v>360</v>
      </c>
      <c r="I37" s="24">
        <v>18112</v>
      </c>
      <c r="J37" s="24">
        <v>750</v>
      </c>
      <c r="K37" s="14">
        <f t="shared" si="7"/>
        <v>40363</v>
      </c>
      <c r="M37" s="17">
        <v>62627</v>
      </c>
      <c r="N37" s="24">
        <v>14795</v>
      </c>
      <c r="O37" s="24">
        <v>18805</v>
      </c>
      <c r="P37" s="24">
        <v>20412</v>
      </c>
      <c r="Q37" s="24">
        <v>24433</v>
      </c>
      <c r="R37" s="24">
        <v>7673</v>
      </c>
      <c r="S37" s="14">
        <f t="shared" si="5"/>
        <v>148745</v>
      </c>
      <c r="T37" s="16">
        <f t="shared" si="6"/>
        <v>189108</v>
      </c>
    </row>
    <row r="38" spans="1:20" ht="15.75" x14ac:dyDescent="0.25">
      <c r="A38" s="1" t="s">
        <v>54</v>
      </c>
      <c r="B38" s="17">
        <v>6409</v>
      </c>
      <c r="C38" s="24">
        <v>250</v>
      </c>
      <c r="D38" s="24"/>
      <c r="E38" s="24"/>
      <c r="F38" s="24"/>
      <c r="G38" s="24"/>
      <c r="H38" s="24">
        <v>100</v>
      </c>
      <c r="I38" s="24"/>
      <c r="J38" s="24"/>
      <c r="K38" s="14">
        <f t="shared" si="7"/>
        <v>6759</v>
      </c>
      <c r="M38" s="17"/>
      <c r="N38" s="24"/>
      <c r="O38" s="24"/>
      <c r="P38" s="24">
        <v>150</v>
      </c>
      <c r="Q38" s="24">
        <v>1175</v>
      </c>
      <c r="R38" s="24">
        <v>250</v>
      </c>
      <c r="S38" s="14">
        <f t="shared" si="5"/>
        <v>1575</v>
      </c>
      <c r="T38" s="16">
        <f t="shared" si="6"/>
        <v>8334</v>
      </c>
    </row>
    <row r="39" spans="1:20" ht="15.75" x14ac:dyDescent="0.25">
      <c r="A39" s="1" t="s">
        <v>55</v>
      </c>
      <c r="B39" s="17">
        <v>18285</v>
      </c>
      <c r="C39" s="24">
        <v>827</v>
      </c>
      <c r="D39" s="24">
        <v>1486</v>
      </c>
      <c r="E39" s="24"/>
      <c r="F39" s="24">
        <v>3419</v>
      </c>
      <c r="G39" s="24">
        <v>632</v>
      </c>
      <c r="H39" s="24"/>
      <c r="I39" s="24">
        <v>150</v>
      </c>
      <c r="J39" s="24">
        <v>6300</v>
      </c>
      <c r="K39" s="14">
        <f t="shared" si="7"/>
        <v>31099</v>
      </c>
      <c r="M39" s="17">
        <v>250</v>
      </c>
      <c r="N39" s="24">
        <v>100</v>
      </c>
      <c r="O39" s="24">
        <v>1903</v>
      </c>
      <c r="P39" s="24">
        <v>10601</v>
      </c>
      <c r="Q39" s="24">
        <v>3555</v>
      </c>
      <c r="R39" s="24">
        <v>17278</v>
      </c>
      <c r="S39" s="14">
        <f t="shared" si="5"/>
        <v>33687</v>
      </c>
      <c r="T39" s="16">
        <f t="shared" si="6"/>
        <v>64786</v>
      </c>
    </row>
    <row r="40" spans="1:20" ht="15.75" x14ac:dyDescent="0.25">
      <c r="A40" s="1" t="s">
        <v>56</v>
      </c>
      <c r="B40" s="17">
        <v>14245</v>
      </c>
      <c r="C40" s="24">
        <v>1527</v>
      </c>
      <c r="D40" s="24">
        <v>1664</v>
      </c>
      <c r="E40" s="24">
        <v>6817</v>
      </c>
      <c r="F40" s="24">
        <v>465</v>
      </c>
      <c r="G40" s="24">
        <v>229</v>
      </c>
      <c r="H40" s="24"/>
      <c r="I40" s="24">
        <v>4000</v>
      </c>
      <c r="J40" s="24">
        <v>2000</v>
      </c>
      <c r="K40" s="14">
        <f t="shared" si="7"/>
        <v>30947</v>
      </c>
      <c r="M40" s="17">
        <v>2341</v>
      </c>
      <c r="N40" s="24">
        <v>4117</v>
      </c>
      <c r="O40" s="24">
        <v>739</v>
      </c>
      <c r="P40" s="24">
        <v>10660</v>
      </c>
      <c r="Q40" s="24">
        <v>1105</v>
      </c>
      <c r="R40" s="24">
        <v>25041</v>
      </c>
      <c r="S40" s="14">
        <f t="shared" si="5"/>
        <v>44003</v>
      </c>
      <c r="T40" s="16">
        <f t="shared" si="6"/>
        <v>74950</v>
      </c>
    </row>
    <row r="41" spans="1:20" ht="15.75" x14ac:dyDescent="0.25">
      <c r="A41" s="1" t="s">
        <v>57</v>
      </c>
      <c r="B41" s="17">
        <v>168</v>
      </c>
      <c r="C41" s="24">
        <v>3291</v>
      </c>
      <c r="D41" s="24">
        <v>3901</v>
      </c>
      <c r="E41" s="24">
        <v>1535</v>
      </c>
      <c r="F41" s="24"/>
      <c r="G41" s="24"/>
      <c r="H41" s="24"/>
      <c r="I41" s="24">
        <v>1876</v>
      </c>
      <c r="J41" s="24"/>
      <c r="K41" s="14">
        <f t="shared" si="7"/>
        <v>10771</v>
      </c>
      <c r="M41" s="17">
        <v>4020</v>
      </c>
      <c r="N41" s="24"/>
      <c r="O41" s="24"/>
      <c r="P41" s="24">
        <v>525</v>
      </c>
      <c r="Q41" s="24">
        <v>6518</v>
      </c>
      <c r="R41" s="24">
        <v>633</v>
      </c>
      <c r="S41" s="14">
        <f t="shared" si="5"/>
        <v>11696</v>
      </c>
      <c r="T41" s="16">
        <f t="shared" si="6"/>
        <v>22467</v>
      </c>
    </row>
    <row r="42" spans="1:20" ht="15.75" x14ac:dyDescent="0.25">
      <c r="A42" s="1" t="s">
        <v>58</v>
      </c>
      <c r="B42" s="17">
        <v>1256</v>
      </c>
      <c r="C42" s="24">
        <v>10696</v>
      </c>
      <c r="D42" s="24">
        <v>3520</v>
      </c>
      <c r="E42" s="24">
        <v>1360</v>
      </c>
      <c r="F42" s="24"/>
      <c r="G42" s="24"/>
      <c r="H42" s="24"/>
      <c r="I42" s="24">
        <v>2622</v>
      </c>
      <c r="J42" s="24"/>
      <c r="K42" s="14">
        <f t="shared" si="7"/>
        <v>19454</v>
      </c>
      <c r="M42" s="17">
        <v>7036</v>
      </c>
      <c r="N42" s="24"/>
      <c r="O42" s="24"/>
      <c r="P42" s="24">
        <v>50</v>
      </c>
      <c r="Q42" s="24">
        <v>11172</v>
      </c>
      <c r="R42" s="24">
        <v>4360</v>
      </c>
      <c r="S42" s="14">
        <f t="shared" si="5"/>
        <v>22618</v>
      </c>
      <c r="T42" s="16">
        <f t="shared" si="6"/>
        <v>42072</v>
      </c>
    </row>
    <row r="43" spans="1:20" ht="15.75" x14ac:dyDescent="0.25">
      <c r="A43" s="1" t="s">
        <v>59</v>
      </c>
      <c r="B43" s="17">
        <v>4024</v>
      </c>
      <c r="C43" s="24">
        <v>450</v>
      </c>
      <c r="D43" s="24">
        <v>500</v>
      </c>
      <c r="E43" s="24"/>
      <c r="F43" s="24"/>
      <c r="G43" s="24"/>
      <c r="H43" s="24">
        <v>550</v>
      </c>
      <c r="I43" s="24"/>
      <c r="J43" s="24"/>
      <c r="K43" s="14">
        <f t="shared" si="7"/>
        <v>5524</v>
      </c>
      <c r="M43" s="17">
        <v>1350</v>
      </c>
      <c r="N43" s="24">
        <v>300</v>
      </c>
      <c r="O43" s="24">
        <v>962</v>
      </c>
      <c r="P43" s="24">
        <v>605</v>
      </c>
      <c r="Q43" s="24">
        <v>6898</v>
      </c>
      <c r="R43" s="24">
        <v>1470</v>
      </c>
      <c r="S43" s="14">
        <f t="shared" si="5"/>
        <v>11585</v>
      </c>
      <c r="T43" s="16">
        <f t="shared" si="6"/>
        <v>17109</v>
      </c>
    </row>
    <row r="44" spans="1:20" ht="15.75" x14ac:dyDescent="0.25">
      <c r="A44" s="1" t="s">
        <v>60</v>
      </c>
      <c r="B44" s="17">
        <v>4170</v>
      </c>
      <c r="C44" s="24">
        <v>140</v>
      </c>
      <c r="D44" s="24"/>
      <c r="E44" s="24"/>
      <c r="F44" s="24"/>
      <c r="G44" s="24"/>
      <c r="H44" s="24">
        <v>212</v>
      </c>
      <c r="I44" s="24"/>
      <c r="J44" s="24"/>
      <c r="K44" s="14">
        <f t="shared" si="7"/>
        <v>4522</v>
      </c>
      <c r="M44" s="17">
        <v>339</v>
      </c>
      <c r="N44" s="24">
        <v>1396</v>
      </c>
      <c r="O44" s="24">
        <v>367</v>
      </c>
      <c r="P44" s="24">
        <v>2350</v>
      </c>
      <c r="Q44" s="24">
        <v>50</v>
      </c>
      <c r="R44" s="24">
        <v>1898</v>
      </c>
      <c r="S44" s="14">
        <f t="shared" si="5"/>
        <v>6400</v>
      </c>
      <c r="T44" s="16">
        <f t="shared" si="6"/>
        <v>10922</v>
      </c>
    </row>
    <row r="45" spans="1:20" ht="15.75" x14ac:dyDescent="0.25">
      <c r="A45" s="1" t="s">
        <v>61</v>
      </c>
      <c r="B45" s="17">
        <v>4973</v>
      </c>
      <c r="C45" s="24">
        <v>1050</v>
      </c>
      <c r="D45" s="24">
        <v>500</v>
      </c>
      <c r="E45" s="24"/>
      <c r="F45" s="24"/>
      <c r="G45" s="24"/>
      <c r="H45" s="24">
        <v>994</v>
      </c>
      <c r="I45" s="24"/>
      <c r="J45" s="24"/>
      <c r="K45" s="14">
        <f>SUM(B45:J45)</f>
        <v>7517</v>
      </c>
      <c r="M45" s="17">
        <v>1250</v>
      </c>
      <c r="N45" s="24">
        <v>250</v>
      </c>
      <c r="O45" s="24">
        <v>517</v>
      </c>
      <c r="P45" s="24">
        <v>417</v>
      </c>
      <c r="Q45" s="24">
        <v>100</v>
      </c>
      <c r="R45" s="24">
        <v>600</v>
      </c>
      <c r="S45" s="14">
        <f t="shared" si="5"/>
        <v>3134</v>
      </c>
      <c r="T45" s="16">
        <f t="shared" si="6"/>
        <v>10651</v>
      </c>
    </row>
    <row r="46" spans="1:20" ht="15.75" x14ac:dyDescent="0.25">
      <c r="A46" s="1" t="s">
        <v>62</v>
      </c>
      <c r="B46" s="17"/>
      <c r="C46" s="24"/>
      <c r="D46" s="24"/>
      <c r="E46" s="24"/>
      <c r="F46" s="24"/>
      <c r="G46" s="24"/>
      <c r="H46" s="24"/>
      <c r="I46" s="24"/>
      <c r="J46" s="24"/>
      <c r="K46" s="14">
        <f t="shared" si="7"/>
        <v>0</v>
      </c>
      <c r="M46" s="17">
        <v>41110</v>
      </c>
      <c r="N46" s="24">
        <v>25727</v>
      </c>
      <c r="O46" s="24">
        <v>21055</v>
      </c>
      <c r="P46" s="24">
        <v>96342</v>
      </c>
      <c r="Q46" s="24">
        <v>21573</v>
      </c>
      <c r="R46" s="24">
        <v>110531</v>
      </c>
      <c r="S46" s="14">
        <f t="shared" si="5"/>
        <v>316338</v>
      </c>
      <c r="T46" s="16">
        <f t="shared" si="6"/>
        <v>316338</v>
      </c>
    </row>
    <row r="47" spans="1:20" ht="15.75" x14ac:dyDescent="0.25">
      <c r="A47" s="1" t="s">
        <v>63</v>
      </c>
      <c r="B47" s="17">
        <v>9118</v>
      </c>
      <c r="C47" s="24">
        <v>2640</v>
      </c>
      <c r="D47" s="24">
        <v>2304</v>
      </c>
      <c r="E47" s="24"/>
      <c r="F47" s="24"/>
      <c r="G47" s="24"/>
      <c r="H47" s="24">
        <v>100</v>
      </c>
      <c r="I47" s="24">
        <v>2303</v>
      </c>
      <c r="J47" s="24"/>
      <c r="K47" s="14">
        <f t="shared" si="7"/>
        <v>16465</v>
      </c>
      <c r="M47" s="17"/>
      <c r="N47" s="24"/>
      <c r="O47" s="24"/>
      <c r="P47" s="24">
        <v>741</v>
      </c>
      <c r="Q47" s="24">
        <v>17155</v>
      </c>
      <c r="R47" s="24">
        <v>4441</v>
      </c>
      <c r="S47" s="14">
        <f t="shared" si="5"/>
        <v>22337</v>
      </c>
      <c r="T47" s="16">
        <f t="shared" si="6"/>
        <v>38802</v>
      </c>
    </row>
    <row r="48" spans="1:20" ht="15.75" x14ac:dyDescent="0.25">
      <c r="A48" s="1" t="s">
        <v>64</v>
      </c>
      <c r="B48" s="17">
        <v>3652</v>
      </c>
      <c r="C48" s="24">
        <v>2631</v>
      </c>
      <c r="D48" s="24">
        <v>1377</v>
      </c>
      <c r="E48" s="24"/>
      <c r="F48" s="24"/>
      <c r="G48" s="24">
        <v>263</v>
      </c>
      <c r="H48" s="24">
        <v>333</v>
      </c>
      <c r="I48" s="24">
        <v>1266</v>
      </c>
      <c r="J48" s="24"/>
      <c r="K48" s="14">
        <f t="shared" si="7"/>
        <v>9522</v>
      </c>
      <c r="M48" s="17">
        <v>2404</v>
      </c>
      <c r="N48" s="24"/>
      <c r="O48" s="24"/>
      <c r="P48" s="24">
        <v>646</v>
      </c>
      <c r="Q48" s="24">
        <v>4863</v>
      </c>
      <c r="R48" s="24">
        <v>2238</v>
      </c>
      <c r="S48" s="14">
        <f t="shared" si="5"/>
        <v>10151</v>
      </c>
      <c r="T48" s="16">
        <f t="shared" si="6"/>
        <v>19673</v>
      </c>
    </row>
    <row r="49" spans="1:20" ht="15.75" x14ac:dyDescent="0.25">
      <c r="A49" s="1" t="s">
        <v>65</v>
      </c>
      <c r="B49" s="17">
        <v>9124</v>
      </c>
      <c r="C49" s="24">
        <v>359</v>
      </c>
      <c r="D49" s="24">
        <v>1136</v>
      </c>
      <c r="E49" s="24"/>
      <c r="F49" s="24"/>
      <c r="G49" s="24"/>
      <c r="H49" s="24"/>
      <c r="I49" s="24"/>
      <c r="J49" s="24"/>
      <c r="K49" s="14">
        <f t="shared" si="7"/>
        <v>10619</v>
      </c>
      <c r="M49" s="17"/>
      <c r="N49" s="24"/>
      <c r="O49" s="24">
        <v>430</v>
      </c>
      <c r="P49" s="24">
        <v>2342</v>
      </c>
      <c r="Q49" s="24">
        <v>1874</v>
      </c>
      <c r="R49" s="24">
        <v>2614</v>
      </c>
      <c r="S49" s="14">
        <f t="shared" si="5"/>
        <v>7260</v>
      </c>
      <c r="T49" s="16">
        <f t="shared" si="6"/>
        <v>17879</v>
      </c>
    </row>
    <row r="50" spans="1:20" ht="15.75" x14ac:dyDescent="0.25">
      <c r="A50" s="1" t="s">
        <v>66</v>
      </c>
      <c r="B50" s="17">
        <v>5175</v>
      </c>
      <c r="C50" s="24"/>
      <c r="D50" s="24">
        <v>1043</v>
      </c>
      <c r="E50" s="24"/>
      <c r="F50" s="24">
        <v>5003</v>
      </c>
      <c r="G50" s="24"/>
      <c r="H50" s="24"/>
      <c r="I50" s="24">
        <v>50</v>
      </c>
      <c r="J50" s="24"/>
      <c r="K50" s="14">
        <f t="shared" si="7"/>
        <v>11271</v>
      </c>
      <c r="M50" s="17">
        <v>31109</v>
      </c>
      <c r="N50" s="24"/>
      <c r="O50" s="24">
        <v>14612</v>
      </c>
      <c r="P50" s="24">
        <v>59518</v>
      </c>
      <c r="Q50" s="24">
        <v>3305</v>
      </c>
      <c r="R50" s="24"/>
      <c r="S50" s="14">
        <f t="shared" si="5"/>
        <v>108544</v>
      </c>
      <c r="T50" s="16">
        <f t="shared" si="6"/>
        <v>119815</v>
      </c>
    </row>
    <row r="51" spans="1:20" ht="15.75" x14ac:dyDescent="0.25">
      <c r="A51" s="1" t="s">
        <v>67</v>
      </c>
      <c r="B51" s="17"/>
      <c r="C51" s="24"/>
      <c r="D51" s="24"/>
      <c r="E51" s="24"/>
      <c r="F51" s="24"/>
      <c r="G51" s="24"/>
      <c r="H51" s="24"/>
      <c r="I51" s="24"/>
      <c r="J51" s="24"/>
      <c r="K51" s="14">
        <f t="shared" si="7"/>
        <v>0</v>
      </c>
      <c r="M51" s="17"/>
      <c r="N51" s="24"/>
      <c r="O51" s="24"/>
      <c r="P51" s="24">
        <v>20025</v>
      </c>
      <c r="Q51" s="24"/>
      <c r="R51" s="24">
        <v>13970</v>
      </c>
      <c r="S51" s="14">
        <f t="shared" si="5"/>
        <v>33995</v>
      </c>
      <c r="T51" s="16">
        <f t="shared" si="6"/>
        <v>33995</v>
      </c>
    </row>
    <row r="52" spans="1:20" ht="15.75" x14ac:dyDescent="0.25">
      <c r="A52" s="1" t="s">
        <v>68</v>
      </c>
      <c r="B52" s="17">
        <v>1826</v>
      </c>
      <c r="C52" s="24">
        <v>50</v>
      </c>
      <c r="D52" s="24"/>
      <c r="E52" s="24"/>
      <c r="F52" s="24"/>
      <c r="G52" s="24"/>
      <c r="H52" s="24"/>
      <c r="I52" s="24"/>
      <c r="J52" s="24"/>
      <c r="K52" s="14">
        <f t="shared" si="7"/>
        <v>1876</v>
      </c>
      <c r="M52" s="17"/>
      <c r="N52" s="24">
        <v>143</v>
      </c>
      <c r="O52" s="24"/>
      <c r="P52" s="24">
        <v>159</v>
      </c>
      <c r="Q52" s="24"/>
      <c r="R52" s="24"/>
      <c r="S52" s="14">
        <f t="shared" si="5"/>
        <v>302</v>
      </c>
      <c r="T52" s="16">
        <f t="shared" si="6"/>
        <v>2178</v>
      </c>
    </row>
    <row r="53" spans="1:20" ht="15.75" x14ac:dyDescent="0.25">
      <c r="A53" s="1" t="s">
        <v>69</v>
      </c>
      <c r="B53" s="17"/>
      <c r="C53" s="24"/>
      <c r="D53" s="24"/>
      <c r="E53" s="24"/>
      <c r="F53" s="24"/>
      <c r="G53" s="24"/>
      <c r="H53" s="24"/>
      <c r="I53" s="24"/>
      <c r="J53" s="24"/>
      <c r="K53" s="14">
        <f t="shared" si="7"/>
        <v>0</v>
      </c>
      <c r="M53" s="17"/>
      <c r="N53" s="24"/>
      <c r="O53" s="24"/>
      <c r="P53" s="24"/>
      <c r="Q53" s="24"/>
      <c r="R53" s="24"/>
      <c r="S53" s="14">
        <f t="shared" si="5"/>
        <v>0</v>
      </c>
      <c r="T53" s="16">
        <f t="shared" si="6"/>
        <v>0</v>
      </c>
    </row>
    <row r="54" spans="1:20" ht="15.75" x14ac:dyDescent="0.25">
      <c r="A54" s="1" t="s">
        <v>70</v>
      </c>
      <c r="B54" s="17"/>
      <c r="C54" s="24"/>
      <c r="D54" s="24"/>
      <c r="E54" s="24">
        <v>189405</v>
      </c>
      <c r="F54" s="24"/>
      <c r="G54" s="24"/>
      <c r="H54" s="24"/>
      <c r="I54" s="24"/>
      <c r="J54" s="24"/>
      <c r="K54" s="14">
        <f t="shared" si="7"/>
        <v>189405</v>
      </c>
      <c r="M54" s="17"/>
      <c r="N54" s="24"/>
      <c r="O54" s="24"/>
      <c r="P54" s="24">
        <v>6713</v>
      </c>
      <c r="Q54" s="24">
        <v>18790</v>
      </c>
      <c r="R54" s="24">
        <v>31300</v>
      </c>
      <c r="S54" s="14">
        <f t="shared" si="5"/>
        <v>56803</v>
      </c>
      <c r="T54" s="16">
        <f t="shared" si="6"/>
        <v>246208</v>
      </c>
    </row>
    <row r="55" spans="1:20" ht="15.75" x14ac:dyDescent="0.25">
      <c r="A55" s="1" t="s">
        <v>71</v>
      </c>
      <c r="B55" s="17">
        <v>9050</v>
      </c>
      <c r="C55" s="24"/>
      <c r="D55" s="24"/>
      <c r="E55" s="24"/>
      <c r="F55" s="24"/>
      <c r="G55" s="24"/>
      <c r="H55" s="24"/>
      <c r="I55" s="24"/>
      <c r="J55" s="24"/>
      <c r="K55" s="14">
        <f t="shared" si="7"/>
        <v>9050</v>
      </c>
      <c r="M55" s="17"/>
      <c r="N55" s="24"/>
      <c r="O55" s="24"/>
      <c r="P55" s="24"/>
      <c r="Q55" s="24"/>
      <c r="R55" s="24"/>
      <c r="S55" s="14">
        <f t="shared" si="5"/>
        <v>0</v>
      </c>
      <c r="T55" s="16">
        <f t="shared" si="6"/>
        <v>9050</v>
      </c>
    </row>
    <row r="56" spans="1:20" ht="15.75" x14ac:dyDescent="0.25">
      <c r="A56" s="1" t="s">
        <v>72</v>
      </c>
      <c r="B56" s="17"/>
      <c r="C56" s="24"/>
      <c r="D56" s="24"/>
      <c r="E56" s="24"/>
      <c r="F56" s="24"/>
      <c r="G56" s="24"/>
      <c r="H56" s="24"/>
      <c r="I56" s="24"/>
      <c r="J56" s="24"/>
      <c r="K56" s="14">
        <f t="shared" si="7"/>
        <v>0</v>
      </c>
      <c r="M56" s="17"/>
      <c r="N56" s="24"/>
      <c r="O56" s="24"/>
      <c r="P56" s="24"/>
      <c r="Q56" s="24"/>
      <c r="R56" s="24"/>
      <c r="S56" s="14">
        <f t="shared" si="5"/>
        <v>0</v>
      </c>
      <c r="T56" s="16">
        <f t="shared" si="6"/>
        <v>0</v>
      </c>
    </row>
    <row r="57" spans="1:20" ht="15.75" x14ac:dyDescent="0.25">
      <c r="A57" s="1" t="s">
        <v>73</v>
      </c>
      <c r="B57" s="17">
        <v>7947</v>
      </c>
      <c r="C57" s="24"/>
      <c r="D57" s="24"/>
      <c r="E57" s="24"/>
      <c r="F57" s="24"/>
      <c r="G57" s="24"/>
      <c r="H57" s="24"/>
      <c r="I57" s="24"/>
      <c r="J57" s="24"/>
      <c r="K57" s="14">
        <f t="shared" si="7"/>
        <v>7947</v>
      </c>
      <c r="M57" s="17"/>
      <c r="N57" s="24"/>
      <c r="O57" s="24"/>
      <c r="P57" s="24"/>
      <c r="Q57" s="24"/>
      <c r="R57" s="24"/>
      <c r="S57" s="14">
        <f t="shared" si="5"/>
        <v>0</v>
      </c>
      <c r="T57" s="16">
        <f t="shared" si="6"/>
        <v>7947</v>
      </c>
    </row>
    <row r="58" spans="1:20" ht="15.75" x14ac:dyDescent="0.25">
      <c r="A58" s="1" t="s">
        <v>74</v>
      </c>
      <c r="B58" s="24">
        <v>206</v>
      </c>
      <c r="C58" s="24">
        <v>50</v>
      </c>
      <c r="D58" s="24"/>
      <c r="E58" s="24"/>
      <c r="F58" s="24"/>
      <c r="G58" s="24"/>
      <c r="H58" s="24"/>
      <c r="I58" s="24"/>
      <c r="J58" s="24"/>
      <c r="K58" s="14">
        <f t="shared" si="7"/>
        <v>256</v>
      </c>
      <c r="M58" s="24"/>
      <c r="N58" s="24"/>
      <c r="O58" s="24"/>
      <c r="P58" s="24"/>
      <c r="Q58" s="24">
        <v>4780</v>
      </c>
      <c r="R58" s="24"/>
      <c r="S58" s="14">
        <f t="shared" si="5"/>
        <v>4780</v>
      </c>
      <c r="T58" s="16">
        <f t="shared" si="6"/>
        <v>5036</v>
      </c>
    </row>
    <row r="59" spans="1:20" ht="15.75" x14ac:dyDescent="0.25">
      <c r="A59" s="1" t="s">
        <v>75</v>
      </c>
      <c r="B59" s="24"/>
      <c r="C59" s="24"/>
      <c r="D59" s="24">
        <v>600</v>
      </c>
      <c r="E59" s="24"/>
      <c r="F59" s="24"/>
      <c r="G59" s="24"/>
      <c r="H59" s="24"/>
      <c r="I59" s="24"/>
      <c r="J59" s="24"/>
      <c r="K59" s="14">
        <f t="shared" si="7"/>
        <v>600</v>
      </c>
      <c r="M59" s="24"/>
      <c r="N59" s="24"/>
      <c r="O59" s="24"/>
      <c r="P59" s="24"/>
      <c r="Q59" s="24"/>
      <c r="R59" s="24"/>
      <c r="S59" s="14">
        <f t="shared" si="5"/>
        <v>0</v>
      </c>
      <c r="T59" s="16">
        <f t="shared" si="6"/>
        <v>600</v>
      </c>
    </row>
    <row r="60" spans="1:20" ht="15.75" x14ac:dyDescent="0.25">
      <c r="A60" s="1" t="s">
        <v>76</v>
      </c>
      <c r="B60" s="24"/>
      <c r="C60" s="24"/>
      <c r="D60" s="24"/>
      <c r="E60" s="24"/>
      <c r="F60" s="24"/>
      <c r="G60" s="24"/>
      <c r="H60" s="24"/>
      <c r="I60" s="24"/>
      <c r="J60" s="24"/>
      <c r="K60" s="14">
        <f t="shared" si="7"/>
        <v>0</v>
      </c>
      <c r="M60" s="24"/>
      <c r="N60" s="24"/>
      <c r="O60" s="24"/>
      <c r="P60" s="24"/>
      <c r="Q60" s="24">
        <v>6150</v>
      </c>
      <c r="R60" s="24"/>
      <c r="S60" s="14">
        <f t="shared" si="5"/>
        <v>6150</v>
      </c>
      <c r="T60" s="16">
        <f t="shared" si="6"/>
        <v>6150</v>
      </c>
    </row>
    <row r="61" spans="1:20" ht="15.75" x14ac:dyDescent="0.25">
      <c r="A61" s="1" t="s">
        <v>77</v>
      </c>
      <c r="B61" s="24"/>
      <c r="C61" s="24"/>
      <c r="D61" s="24"/>
      <c r="E61" s="24"/>
      <c r="F61" s="24"/>
      <c r="G61" s="24"/>
      <c r="H61" s="24"/>
      <c r="I61" s="24"/>
      <c r="J61" s="24"/>
      <c r="K61" s="14">
        <f t="shared" si="7"/>
        <v>0</v>
      </c>
      <c r="M61" s="24"/>
      <c r="N61" s="24"/>
      <c r="O61" s="24"/>
      <c r="P61" s="24"/>
      <c r="Q61" s="24"/>
      <c r="R61" s="24">
        <v>0</v>
      </c>
      <c r="S61" s="14">
        <f t="shared" si="5"/>
        <v>0</v>
      </c>
      <c r="T61" s="16">
        <f t="shared" si="6"/>
        <v>0</v>
      </c>
    </row>
    <row r="62" spans="1:20" ht="15.75" x14ac:dyDescent="0.25">
      <c r="A62" s="1" t="s">
        <v>78</v>
      </c>
      <c r="B62" s="24"/>
      <c r="C62" s="24"/>
      <c r="D62" s="24"/>
      <c r="E62" s="24"/>
      <c r="F62" s="24"/>
      <c r="G62" s="24"/>
      <c r="H62" s="24"/>
      <c r="I62" s="24"/>
      <c r="J62" s="24"/>
      <c r="K62" s="14">
        <f t="shared" si="7"/>
        <v>0</v>
      </c>
      <c r="M62" s="24"/>
      <c r="N62" s="24"/>
      <c r="O62" s="24"/>
      <c r="P62" s="24">
        <v>2713</v>
      </c>
      <c r="Q62" s="24"/>
      <c r="R62" s="24">
        <v>50698</v>
      </c>
      <c r="S62" s="14">
        <f t="shared" si="5"/>
        <v>53411</v>
      </c>
      <c r="T62" s="16">
        <f t="shared" si="6"/>
        <v>53411</v>
      </c>
    </row>
    <row r="63" spans="1:20" ht="15.75" x14ac:dyDescent="0.25">
      <c r="A63" s="1" t="s">
        <v>40</v>
      </c>
      <c r="B63" s="24">
        <v>15921</v>
      </c>
      <c r="C63" s="24">
        <v>50</v>
      </c>
      <c r="D63" s="24">
        <v>250</v>
      </c>
      <c r="E63" s="24">
        <v>100</v>
      </c>
      <c r="F63" s="24">
        <v>250</v>
      </c>
      <c r="G63" s="24">
        <v>100</v>
      </c>
      <c r="H63" s="24">
        <v>233</v>
      </c>
      <c r="I63" s="24"/>
      <c r="J63" s="24"/>
      <c r="K63" s="14">
        <f t="shared" si="7"/>
        <v>16904</v>
      </c>
      <c r="M63" s="24">
        <v>100</v>
      </c>
      <c r="N63" s="24">
        <v>50</v>
      </c>
      <c r="O63" s="24">
        <v>250</v>
      </c>
      <c r="P63" s="24">
        <v>596</v>
      </c>
      <c r="Q63" s="24">
        <v>9718</v>
      </c>
      <c r="R63" s="24">
        <v>749</v>
      </c>
      <c r="S63" s="14">
        <f t="shared" si="5"/>
        <v>11463</v>
      </c>
      <c r="T63" s="16">
        <f t="shared" si="6"/>
        <v>28367</v>
      </c>
    </row>
    <row r="64" spans="1:20" ht="15.75" x14ac:dyDescent="0.25">
      <c r="A64" s="1" t="s">
        <v>79</v>
      </c>
      <c r="B64" s="24">
        <v>5000</v>
      </c>
      <c r="C64" s="24"/>
      <c r="D64" s="24"/>
      <c r="E64" s="24"/>
      <c r="F64" s="24"/>
      <c r="G64" s="24"/>
      <c r="H64" s="24"/>
      <c r="I64" s="24"/>
      <c r="J64" s="24"/>
      <c r="K64" s="14">
        <f t="shared" si="7"/>
        <v>5000</v>
      </c>
      <c r="M64" s="24"/>
      <c r="N64" s="24"/>
      <c r="O64" s="24"/>
      <c r="P64" s="24"/>
      <c r="Q64" s="24"/>
      <c r="R64" s="24"/>
      <c r="S64" s="14">
        <f t="shared" si="5"/>
        <v>0</v>
      </c>
      <c r="T64" s="16">
        <f t="shared" si="6"/>
        <v>5000</v>
      </c>
    </row>
    <row r="65" spans="1:20" ht="15.75" x14ac:dyDescent="0.25">
      <c r="A65" s="1" t="s">
        <v>80</v>
      </c>
      <c r="B65" s="24"/>
      <c r="C65" s="24"/>
      <c r="D65" s="24"/>
      <c r="E65" s="24"/>
      <c r="F65" s="24"/>
      <c r="G65" s="24"/>
      <c r="H65" s="24"/>
      <c r="I65" s="24"/>
      <c r="J65" s="24"/>
      <c r="K65" s="14">
        <f t="shared" si="7"/>
        <v>0</v>
      </c>
      <c r="M65" s="24"/>
      <c r="N65" s="24"/>
      <c r="O65" s="24"/>
      <c r="P65" s="24"/>
      <c r="Q65" s="24"/>
      <c r="R65" s="24"/>
      <c r="S65" s="14">
        <f t="shared" si="5"/>
        <v>0</v>
      </c>
      <c r="T65" s="16">
        <f t="shared" si="6"/>
        <v>0</v>
      </c>
    </row>
    <row r="66" spans="1:20" ht="15.75" x14ac:dyDescent="0.25">
      <c r="A66" s="1" t="s">
        <v>81</v>
      </c>
      <c r="B66" s="24">
        <v>-305133</v>
      </c>
      <c r="C66" s="24"/>
      <c r="D66" s="24"/>
      <c r="E66" s="24"/>
      <c r="F66" s="24"/>
      <c r="G66" s="24"/>
      <c r="H66" s="24"/>
      <c r="I66" s="24"/>
      <c r="J66" s="24"/>
      <c r="K66" s="14">
        <f>SUM(B66:J66)</f>
        <v>-305133</v>
      </c>
      <c r="M66" s="24"/>
      <c r="N66" s="24"/>
      <c r="O66" s="24"/>
      <c r="P66" s="24"/>
      <c r="Q66" s="24">
        <v>305133</v>
      </c>
      <c r="R66" s="24"/>
      <c r="S66" s="14">
        <f t="shared" ref="S66:S71" si="8">SUM(M66:R66)</f>
        <v>305133</v>
      </c>
      <c r="T66" s="16">
        <f t="shared" si="6"/>
        <v>0</v>
      </c>
    </row>
    <row r="67" spans="1:20" ht="15.75" x14ac:dyDescent="0.25">
      <c r="A67" s="1" t="s">
        <v>82</v>
      </c>
      <c r="B67" s="24"/>
      <c r="C67" s="24"/>
      <c r="D67" s="24"/>
      <c r="E67" s="24"/>
      <c r="F67" s="24"/>
      <c r="G67" s="24"/>
      <c r="H67" s="24"/>
      <c r="I67" s="24"/>
      <c r="J67" s="24"/>
      <c r="K67" s="14">
        <f t="shared" si="7"/>
        <v>0</v>
      </c>
      <c r="M67" s="24"/>
      <c r="N67" s="24"/>
      <c r="O67" s="24"/>
      <c r="P67" s="24"/>
      <c r="Q67" s="24"/>
      <c r="R67" s="24"/>
      <c r="S67" s="14">
        <f t="shared" si="8"/>
        <v>0</v>
      </c>
      <c r="T67" s="16">
        <f t="shared" si="6"/>
        <v>0</v>
      </c>
    </row>
    <row r="68" spans="1:20" ht="15.75" x14ac:dyDescent="0.25">
      <c r="A68" s="1" t="s">
        <v>83</v>
      </c>
      <c r="B68" s="24"/>
      <c r="C68" s="24"/>
      <c r="D68" s="24"/>
      <c r="E68" s="24"/>
      <c r="F68" s="24"/>
      <c r="G68" s="24"/>
      <c r="H68" s="24"/>
      <c r="I68" s="24"/>
      <c r="J68" s="24"/>
      <c r="K68" s="14">
        <f t="shared" si="7"/>
        <v>0</v>
      </c>
      <c r="M68" s="24">
        <v>201126</v>
      </c>
      <c r="N68" s="24">
        <v>201126</v>
      </c>
      <c r="O68" s="24">
        <v>201126</v>
      </c>
      <c r="P68" s="24">
        <v>201126</v>
      </c>
      <c r="Q68" s="24">
        <v>-804504</v>
      </c>
      <c r="R68" s="24"/>
      <c r="S68" s="14">
        <f t="shared" si="8"/>
        <v>0</v>
      </c>
      <c r="T68" s="16">
        <f t="shared" si="6"/>
        <v>0</v>
      </c>
    </row>
    <row r="69" spans="1:20" ht="15.75" x14ac:dyDescent="0.25">
      <c r="A69" s="1" t="s">
        <v>84</v>
      </c>
      <c r="B69" s="24"/>
      <c r="C69" s="24"/>
      <c r="D69" s="24"/>
      <c r="E69" s="24"/>
      <c r="F69" s="24"/>
      <c r="G69" s="24"/>
      <c r="H69" s="24"/>
      <c r="I69" s="24"/>
      <c r="J69" s="24"/>
      <c r="K69" s="14">
        <f t="shared" si="7"/>
        <v>0</v>
      </c>
      <c r="M69" s="24"/>
      <c r="N69" s="24"/>
      <c r="O69" s="24"/>
      <c r="P69" s="24"/>
      <c r="Q69" s="24"/>
      <c r="R69" s="24"/>
      <c r="S69" s="14">
        <f t="shared" si="8"/>
        <v>0</v>
      </c>
      <c r="T69" s="16">
        <f t="shared" si="6"/>
        <v>0</v>
      </c>
    </row>
    <row r="70" spans="1:20" ht="15.75" x14ac:dyDescent="0.25">
      <c r="A70" s="1" t="s">
        <v>85</v>
      </c>
      <c r="B70" s="24"/>
      <c r="C70" s="24"/>
      <c r="D70" s="24"/>
      <c r="E70" s="24"/>
      <c r="F70" s="24"/>
      <c r="G70" s="24"/>
      <c r="H70" s="24"/>
      <c r="I70" s="24"/>
      <c r="J70" s="24"/>
      <c r="K70" s="14">
        <f t="shared" si="7"/>
        <v>0</v>
      </c>
      <c r="M70" s="24"/>
      <c r="N70" s="24"/>
      <c r="O70" s="24">
        <v>516181</v>
      </c>
      <c r="P70" s="24"/>
      <c r="Q70" s="24"/>
      <c r="R70" s="24">
        <v>-516181</v>
      </c>
      <c r="S70" s="14">
        <f t="shared" si="8"/>
        <v>0</v>
      </c>
      <c r="T70" s="16">
        <f t="shared" si="6"/>
        <v>0</v>
      </c>
    </row>
    <row r="71" spans="1:20" ht="15.75" x14ac:dyDescent="0.25">
      <c r="A71" s="1"/>
      <c r="B71" s="26"/>
      <c r="C71" s="26"/>
      <c r="D71" s="26"/>
      <c r="E71" s="26"/>
      <c r="F71" s="26"/>
      <c r="G71" s="26"/>
      <c r="H71" s="26"/>
      <c r="I71" s="26"/>
      <c r="J71" s="26"/>
      <c r="K71" s="19">
        <f t="shared" si="7"/>
        <v>0</v>
      </c>
      <c r="M71" s="26"/>
      <c r="N71" s="26"/>
      <c r="O71" s="26"/>
      <c r="P71" s="26"/>
      <c r="Q71" s="26"/>
      <c r="R71" s="26"/>
      <c r="S71" s="19">
        <f t="shared" si="8"/>
        <v>0</v>
      </c>
      <c r="T71" s="20">
        <f t="shared" si="6"/>
        <v>0</v>
      </c>
    </row>
    <row r="72" spans="1:20" ht="15.75" x14ac:dyDescent="0.25">
      <c r="A72" s="21" t="s">
        <v>86</v>
      </c>
      <c r="B72" s="13">
        <f t="shared" ref="B72:K72" si="9">SUM(B31:B71)</f>
        <v>63784</v>
      </c>
      <c r="C72" s="13">
        <f t="shared" si="9"/>
        <v>197539</v>
      </c>
      <c r="D72" s="13">
        <f t="shared" si="9"/>
        <v>24593</v>
      </c>
      <c r="E72" s="13">
        <f t="shared" si="9"/>
        <v>206073</v>
      </c>
      <c r="F72" s="13">
        <f t="shared" si="9"/>
        <v>11425</v>
      </c>
      <c r="G72" s="13">
        <f t="shared" si="9"/>
        <v>21145</v>
      </c>
      <c r="H72" s="13">
        <f t="shared" si="9"/>
        <v>25517</v>
      </c>
      <c r="I72" s="13">
        <f t="shared" si="9"/>
        <v>113340</v>
      </c>
      <c r="J72" s="13">
        <f t="shared" si="9"/>
        <v>9050</v>
      </c>
      <c r="K72" s="13">
        <f t="shared" si="9"/>
        <v>672466</v>
      </c>
      <c r="M72" s="13">
        <f t="shared" ref="M72:S72" si="10">SUM(M31:M71)</f>
        <v>2017520</v>
      </c>
      <c r="N72" s="13">
        <f t="shared" si="10"/>
        <v>385083</v>
      </c>
      <c r="O72" s="13">
        <f t="shared" si="10"/>
        <v>776947</v>
      </c>
      <c r="P72" s="13">
        <f t="shared" si="10"/>
        <v>485382</v>
      </c>
      <c r="Q72" s="13">
        <f t="shared" si="10"/>
        <v>0</v>
      </c>
      <c r="R72" s="13">
        <f t="shared" si="10"/>
        <v>0</v>
      </c>
      <c r="S72" s="13">
        <f t="shared" si="10"/>
        <v>3664932</v>
      </c>
      <c r="T72" s="12">
        <f>SUM(T31:T71)</f>
        <v>4337398</v>
      </c>
    </row>
    <row r="73" spans="1:20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M73" s="1"/>
      <c r="N73" s="1"/>
      <c r="O73" s="1"/>
      <c r="P73" s="1"/>
      <c r="Q73" s="1"/>
      <c r="R73" s="1"/>
      <c r="S73" s="1"/>
      <c r="T73" s="22"/>
    </row>
    <row r="74" spans="1:20" ht="16.5" thickBot="1" x14ac:dyDescent="0.3">
      <c r="A74" s="1" t="s">
        <v>87</v>
      </c>
      <c r="B74" s="27">
        <f t="shared" ref="B74:I74" si="11">B28-B72</f>
        <v>365196</v>
      </c>
      <c r="C74" s="27">
        <f t="shared" si="11"/>
        <v>-191167</v>
      </c>
      <c r="D74" s="27">
        <f t="shared" si="11"/>
        <v>-24593</v>
      </c>
      <c r="E74" s="27">
        <f t="shared" si="11"/>
        <v>15261</v>
      </c>
      <c r="F74" s="27">
        <f t="shared" si="11"/>
        <v>-11425</v>
      </c>
      <c r="G74" s="27">
        <f t="shared" si="11"/>
        <v>-20900</v>
      </c>
      <c r="H74" s="27">
        <f t="shared" si="11"/>
        <v>-14120</v>
      </c>
      <c r="I74" s="27">
        <f t="shared" si="11"/>
        <v>-112040</v>
      </c>
      <c r="J74" s="27">
        <f>J28-J72</f>
        <v>-6088</v>
      </c>
      <c r="K74" s="27">
        <f>K28-K72</f>
        <v>124</v>
      </c>
      <c r="M74" s="27">
        <f t="shared" ref="M74:R74" si="12">M28-M72</f>
        <v>247309</v>
      </c>
      <c r="N74" s="27">
        <f t="shared" si="12"/>
        <v>-57573</v>
      </c>
      <c r="O74" s="27">
        <f t="shared" si="12"/>
        <v>-11634</v>
      </c>
      <c r="P74" s="27">
        <f t="shared" si="12"/>
        <v>-290564</v>
      </c>
      <c r="Q74" s="27">
        <f t="shared" si="12"/>
        <v>64588</v>
      </c>
      <c r="R74" s="27">
        <f t="shared" si="12"/>
        <v>250000</v>
      </c>
      <c r="S74" s="27">
        <f>S28-S72</f>
        <v>202126</v>
      </c>
      <c r="T74" s="28">
        <f>T28-T72</f>
        <v>202250</v>
      </c>
    </row>
    <row r="75" spans="1:20" ht="15.75" thickTop="1" x14ac:dyDescent="0.25"/>
  </sheetData>
  <mergeCells count="2">
    <mergeCell ref="A1:T1"/>
    <mergeCell ref="A2:T2"/>
  </mergeCells>
  <pageMargins left="0.7" right="0.7" top="0.75" bottom="0.75" header="0.3" footer="0.3"/>
  <pageSetup paperSize="5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workbookViewId="0">
      <selection activeCell="B68" sqref="B68"/>
    </sheetView>
  </sheetViews>
  <sheetFormatPr defaultRowHeight="15" x14ac:dyDescent="0.25"/>
  <cols>
    <col min="1" max="1" width="44.85546875" customWidth="1"/>
    <col min="2" max="10" width="12.7109375" customWidth="1"/>
    <col min="11" max="11" width="22.42578125" customWidth="1"/>
  </cols>
  <sheetData>
    <row r="1" spans="1:12" ht="22.5" customHeight="1" x14ac:dyDescent="0.3">
      <c r="A1" s="56" t="s">
        <v>152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2" ht="24.75" customHeight="1" x14ac:dyDescent="0.3">
      <c r="A2" s="56" t="s">
        <v>154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5" spans="1:12" ht="15.75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7" spans="1:12" ht="15.75" x14ac:dyDescent="0.25">
      <c r="A7" s="1"/>
      <c r="B7" s="2" t="s">
        <v>0</v>
      </c>
      <c r="C7" s="3"/>
      <c r="D7" s="3"/>
      <c r="E7" s="3"/>
      <c r="F7" s="3"/>
      <c r="G7" s="3"/>
      <c r="H7" s="3"/>
      <c r="I7" s="3"/>
      <c r="J7" s="3"/>
      <c r="K7" s="1"/>
    </row>
    <row r="8" spans="1:12" ht="15.75" x14ac:dyDescent="0.25">
      <c r="A8" s="1" t="s">
        <v>2</v>
      </c>
      <c r="B8" s="4">
        <v>11</v>
      </c>
      <c r="C8" s="4">
        <v>12</v>
      </c>
      <c r="D8" s="4">
        <v>13</v>
      </c>
      <c r="E8" s="4">
        <v>14</v>
      </c>
      <c r="F8" s="4">
        <v>15</v>
      </c>
      <c r="G8" s="4">
        <v>16</v>
      </c>
      <c r="H8" s="4">
        <v>17</v>
      </c>
      <c r="I8" s="4">
        <v>18</v>
      </c>
      <c r="J8" s="4">
        <v>20</v>
      </c>
      <c r="K8" s="5" t="s">
        <v>3</v>
      </c>
    </row>
    <row r="9" spans="1:12" ht="15.75" x14ac:dyDescent="0.25">
      <c r="A9" s="1"/>
      <c r="B9" s="1"/>
      <c r="C9" s="1"/>
      <c r="D9" s="1"/>
      <c r="E9" s="1"/>
      <c r="F9" s="1"/>
      <c r="G9" s="6" t="s">
        <v>4</v>
      </c>
      <c r="H9" s="4" t="s">
        <v>5</v>
      </c>
      <c r="I9" s="1" t="s">
        <v>6</v>
      </c>
      <c r="J9" s="1"/>
      <c r="K9" s="5" t="s">
        <v>7</v>
      </c>
    </row>
    <row r="10" spans="1:12" ht="15.75" x14ac:dyDescent="0.25">
      <c r="A10" s="1"/>
      <c r="B10" s="7" t="s">
        <v>10</v>
      </c>
      <c r="C10" s="7" t="s">
        <v>11</v>
      </c>
      <c r="D10" s="7" t="s">
        <v>12</v>
      </c>
      <c r="E10" s="7" t="s">
        <v>13</v>
      </c>
      <c r="F10" s="8" t="s">
        <v>14</v>
      </c>
      <c r="G10" s="7" t="s">
        <v>15</v>
      </c>
      <c r="H10" s="7" t="s">
        <v>16</v>
      </c>
      <c r="I10" s="7" t="s">
        <v>17</v>
      </c>
      <c r="J10" s="7" t="s">
        <v>18</v>
      </c>
      <c r="K10" s="9" t="s">
        <v>19</v>
      </c>
    </row>
    <row r="11" spans="1:12" ht="15.75" x14ac:dyDescent="0.25">
      <c r="A11" s="11" t="s">
        <v>26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2" ht="15.75" x14ac:dyDescent="0.25">
      <c r="A12" s="1" t="s">
        <v>27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f>SUM(B12:J12)</f>
        <v>0</v>
      </c>
    </row>
    <row r="13" spans="1:12" ht="15.75" x14ac:dyDescent="0.25">
      <c r="A13" s="1" t="s">
        <v>28</v>
      </c>
      <c r="B13" s="14"/>
      <c r="C13" s="14"/>
      <c r="D13" s="14"/>
      <c r="E13" s="14"/>
      <c r="F13" s="14"/>
      <c r="G13" s="15"/>
      <c r="H13" s="14"/>
      <c r="I13" s="14"/>
      <c r="J13" s="14"/>
      <c r="K13" s="14">
        <f t="shared" ref="K13:K30" si="0">SUM(B13:J13)</f>
        <v>0</v>
      </c>
    </row>
    <row r="14" spans="1:12" ht="15.75" x14ac:dyDescent="0.25">
      <c r="A14" s="1" t="s">
        <v>29</v>
      </c>
      <c r="B14" s="17">
        <v>392973</v>
      </c>
      <c r="C14" s="14"/>
      <c r="D14" s="14"/>
      <c r="E14" s="14"/>
      <c r="F14" s="14"/>
      <c r="G14" s="14"/>
      <c r="H14" s="14"/>
      <c r="I14" s="14"/>
      <c r="J14" s="14"/>
      <c r="K14" s="14">
        <f t="shared" si="0"/>
        <v>392973</v>
      </c>
    </row>
    <row r="15" spans="1:12" ht="15.75" x14ac:dyDescent="0.25">
      <c r="A15" s="1" t="s">
        <v>30</v>
      </c>
      <c r="B15" s="17">
        <v>5467</v>
      </c>
      <c r="C15" s="14"/>
      <c r="D15" s="14"/>
      <c r="E15" s="14"/>
      <c r="F15" s="14"/>
      <c r="G15" s="14"/>
      <c r="H15" s="14"/>
      <c r="I15" s="14"/>
      <c r="J15" s="14"/>
      <c r="K15" s="14">
        <f t="shared" si="0"/>
        <v>5467</v>
      </c>
    </row>
    <row r="16" spans="1:12" ht="15.75" x14ac:dyDescent="0.25">
      <c r="A16" s="1" t="s">
        <v>31</v>
      </c>
      <c r="B16" s="17">
        <v>1610</v>
      </c>
      <c r="C16" s="14"/>
      <c r="D16" s="14"/>
      <c r="E16" s="14"/>
      <c r="F16" s="14"/>
      <c r="G16" s="14"/>
      <c r="H16" s="14"/>
      <c r="I16" s="14"/>
      <c r="J16" s="14">
        <v>437</v>
      </c>
      <c r="K16" s="14">
        <f t="shared" si="0"/>
        <v>2047</v>
      </c>
    </row>
    <row r="17" spans="1:11" ht="15.75" x14ac:dyDescent="0.25">
      <c r="A17" s="1" t="s">
        <v>32</v>
      </c>
      <c r="B17" s="17"/>
      <c r="C17" s="14"/>
      <c r="D17" s="14"/>
      <c r="E17" s="14">
        <v>218028</v>
      </c>
      <c r="F17" s="14"/>
      <c r="G17" s="14"/>
      <c r="H17" s="1"/>
      <c r="I17" s="14"/>
      <c r="J17" s="14"/>
      <c r="K17" s="14">
        <f t="shared" si="0"/>
        <v>218028</v>
      </c>
    </row>
    <row r="18" spans="1:11" ht="15.75" x14ac:dyDescent="0.25">
      <c r="A18" s="1" t="s">
        <v>33</v>
      </c>
      <c r="B18" s="17"/>
      <c r="C18" s="14"/>
      <c r="D18" s="14"/>
      <c r="E18" s="14"/>
      <c r="F18" s="14"/>
      <c r="G18" s="14"/>
      <c r="H18" s="14">
        <v>9776</v>
      </c>
      <c r="I18" s="14"/>
      <c r="J18" s="14"/>
      <c r="K18" s="14">
        <f t="shared" si="0"/>
        <v>9776</v>
      </c>
    </row>
    <row r="19" spans="1:11" ht="15.75" x14ac:dyDescent="0.25">
      <c r="A19" s="1" t="s">
        <v>34</v>
      </c>
      <c r="B19" s="17"/>
      <c r="C19" s="14"/>
      <c r="D19" s="14"/>
      <c r="E19" s="14"/>
      <c r="F19" s="14"/>
      <c r="G19" s="14"/>
      <c r="H19" s="14"/>
      <c r="I19" s="14"/>
      <c r="J19" s="14"/>
      <c r="K19" s="14">
        <f t="shared" si="0"/>
        <v>0</v>
      </c>
    </row>
    <row r="20" spans="1:11" ht="15.75" x14ac:dyDescent="0.25">
      <c r="A20" s="1" t="s">
        <v>35</v>
      </c>
      <c r="B20" s="17">
        <v>23395</v>
      </c>
      <c r="C20" s="14"/>
      <c r="D20" s="14"/>
      <c r="E20" s="14">
        <v>1823</v>
      </c>
      <c r="F20" s="14"/>
      <c r="G20" s="14">
        <v>245</v>
      </c>
      <c r="H20" s="14">
        <v>49</v>
      </c>
      <c r="I20" s="14"/>
      <c r="J20" s="14">
        <v>1500</v>
      </c>
      <c r="K20" s="14">
        <f t="shared" si="0"/>
        <v>27012</v>
      </c>
    </row>
    <row r="21" spans="1:11" ht="15.75" x14ac:dyDescent="0.25">
      <c r="A21" s="1" t="s">
        <v>36</v>
      </c>
      <c r="B21" s="17"/>
      <c r="C21" s="14"/>
      <c r="D21" s="14"/>
      <c r="E21" s="14"/>
      <c r="F21" s="14"/>
      <c r="G21" s="14"/>
      <c r="H21" s="14"/>
      <c r="I21" s="14"/>
      <c r="J21" s="14"/>
      <c r="K21" s="14">
        <f t="shared" si="0"/>
        <v>0</v>
      </c>
    </row>
    <row r="22" spans="1:11" ht="15.75" x14ac:dyDescent="0.25">
      <c r="A22" s="1" t="s">
        <v>37</v>
      </c>
      <c r="B22" s="17"/>
      <c r="C22" s="14"/>
      <c r="D22" s="14"/>
      <c r="E22" s="14"/>
      <c r="F22" s="14"/>
      <c r="G22" s="14"/>
      <c r="H22" s="14"/>
      <c r="I22" s="14"/>
      <c r="J22" s="14"/>
      <c r="K22" s="14">
        <f t="shared" si="0"/>
        <v>0</v>
      </c>
    </row>
    <row r="23" spans="1:11" ht="15.75" x14ac:dyDescent="0.25">
      <c r="A23" s="1" t="s">
        <v>38</v>
      </c>
      <c r="B23" s="17"/>
      <c r="C23" s="14">
        <v>3872</v>
      </c>
      <c r="D23" s="14"/>
      <c r="E23" s="14"/>
      <c r="F23" s="14"/>
      <c r="G23" s="14"/>
      <c r="H23" s="14"/>
      <c r="I23" s="14"/>
      <c r="J23" s="14"/>
      <c r="K23" s="14">
        <f t="shared" si="0"/>
        <v>3872</v>
      </c>
    </row>
    <row r="24" spans="1:11" ht="15.75" x14ac:dyDescent="0.25">
      <c r="A24" s="1" t="s">
        <v>39</v>
      </c>
      <c r="B24" s="17"/>
      <c r="C24" s="14"/>
      <c r="D24" s="14"/>
      <c r="E24" s="14"/>
      <c r="F24" s="14"/>
      <c r="G24" s="14"/>
      <c r="H24" s="14"/>
      <c r="I24" s="14"/>
      <c r="J24" s="14"/>
      <c r="K24" s="14">
        <f t="shared" si="0"/>
        <v>0</v>
      </c>
    </row>
    <row r="25" spans="1:11" ht="15.75" x14ac:dyDescent="0.25">
      <c r="A25" s="1" t="s">
        <v>40</v>
      </c>
      <c r="B25" s="17">
        <v>5535</v>
      </c>
      <c r="C25" s="14">
        <v>2500</v>
      </c>
      <c r="D25" s="14"/>
      <c r="E25" s="14">
        <v>1483</v>
      </c>
      <c r="F25" s="14"/>
      <c r="G25" s="14"/>
      <c r="H25" s="14">
        <v>1572</v>
      </c>
      <c r="I25" s="14">
        <v>1300</v>
      </c>
      <c r="J25" s="14">
        <v>1025</v>
      </c>
      <c r="K25" s="14">
        <f t="shared" si="0"/>
        <v>13415</v>
      </c>
    </row>
    <row r="26" spans="1:11" ht="15.75" x14ac:dyDescent="0.25">
      <c r="A26" s="1" t="s">
        <v>41</v>
      </c>
      <c r="B26" s="14"/>
      <c r="C26" s="14"/>
      <c r="D26" s="14"/>
      <c r="E26" s="14"/>
      <c r="F26" s="14"/>
      <c r="G26" s="14"/>
      <c r="H26" s="14"/>
      <c r="I26" s="14"/>
      <c r="J26" s="14"/>
      <c r="K26" s="14">
        <f t="shared" si="0"/>
        <v>0</v>
      </c>
    </row>
    <row r="27" spans="1:11" ht="15.75" x14ac:dyDescent="0.25">
      <c r="A27" s="1" t="s">
        <v>42</v>
      </c>
      <c r="B27" s="14"/>
      <c r="C27" s="14"/>
      <c r="D27" s="14"/>
      <c r="E27" s="14"/>
      <c r="F27" s="14"/>
      <c r="G27" s="14"/>
      <c r="H27" s="14"/>
      <c r="I27" s="14"/>
      <c r="J27" s="14"/>
      <c r="K27" s="14">
        <f t="shared" si="0"/>
        <v>0</v>
      </c>
    </row>
    <row r="28" spans="1:11" ht="15.75" x14ac:dyDescent="0.25">
      <c r="A28" s="1" t="s">
        <v>43</v>
      </c>
      <c r="B28" s="14"/>
      <c r="C28" s="14"/>
      <c r="D28" s="14"/>
      <c r="E28" s="14"/>
      <c r="F28" s="14"/>
      <c r="G28" s="14"/>
      <c r="H28" s="14"/>
      <c r="I28" s="14"/>
      <c r="J28" s="14"/>
      <c r="K28" s="14">
        <f t="shared" si="0"/>
        <v>0</v>
      </c>
    </row>
    <row r="29" spans="1:11" ht="15.75" x14ac:dyDescent="0.25">
      <c r="A29" s="1" t="s">
        <v>44</v>
      </c>
      <c r="B29" s="14"/>
      <c r="C29" s="14"/>
      <c r="D29" s="14"/>
      <c r="E29" s="14"/>
      <c r="F29" s="14"/>
      <c r="G29" s="14"/>
      <c r="H29" s="14"/>
      <c r="I29" s="14"/>
      <c r="J29" s="14"/>
      <c r="K29" s="14">
        <f t="shared" si="0"/>
        <v>0</v>
      </c>
    </row>
    <row r="30" spans="1:11" ht="15.75" x14ac:dyDescent="0.25">
      <c r="A30" s="1"/>
      <c r="B30" s="18"/>
      <c r="C30" s="18"/>
      <c r="D30" s="18"/>
      <c r="E30" s="18"/>
      <c r="F30" s="18"/>
      <c r="G30" s="18"/>
      <c r="H30" s="18"/>
      <c r="I30" s="18"/>
      <c r="J30" s="18"/>
      <c r="K30" s="19">
        <f t="shared" si="0"/>
        <v>0</v>
      </c>
    </row>
    <row r="31" spans="1:11" ht="15.75" x14ac:dyDescent="0.25">
      <c r="A31" s="21" t="s">
        <v>45</v>
      </c>
      <c r="B31" s="13">
        <f>SUM(B12:B30)</f>
        <v>428980</v>
      </c>
      <c r="C31" s="13">
        <f t="shared" ref="C31:K31" si="1">SUM(C12:C30)</f>
        <v>6372</v>
      </c>
      <c r="D31" s="13">
        <f t="shared" si="1"/>
        <v>0</v>
      </c>
      <c r="E31" s="13">
        <f t="shared" si="1"/>
        <v>221334</v>
      </c>
      <c r="F31" s="13">
        <f t="shared" si="1"/>
        <v>0</v>
      </c>
      <c r="G31" s="13">
        <f t="shared" si="1"/>
        <v>245</v>
      </c>
      <c r="H31" s="13">
        <f t="shared" si="1"/>
        <v>11397</v>
      </c>
      <c r="I31" s="13">
        <f t="shared" si="1"/>
        <v>1300</v>
      </c>
      <c r="J31" s="13">
        <f t="shared" si="1"/>
        <v>2962</v>
      </c>
      <c r="K31" s="13">
        <f t="shared" si="1"/>
        <v>672590</v>
      </c>
    </row>
    <row r="32" spans="1:11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x14ac:dyDescent="0.25">
      <c r="A33" s="1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x14ac:dyDescent="0.25">
      <c r="A34" s="1" t="s">
        <v>47</v>
      </c>
      <c r="B34" s="17">
        <v>183268</v>
      </c>
      <c r="C34" s="23">
        <v>132052</v>
      </c>
      <c r="D34" s="23"/>
      <c r="E34" s="23">
        <v>4992</v>
      </c>
      <c r="F34" s="23"/>
      <c r="G34" s="23">
        <v>13241</v>
      </c>
      <c r="H34" s="23">
        <v>16748</v>
      </c>
      <c r="I34" s="23">
        <v>58536</v>
      </c>
      <c r="J34" s="23"/>
      <c r="K34" s="13">
        <f>SUM(B34:J34)</f>
        <v>408837</v>
      </c>
    </row>
    <row r="35" spans="1:11" ht="15.75" x14ac:dyDescent="0.25">
      <c r="A35" s="1" t="s">
        <v>48</v>
      </c>
      <c r="B35" s="17">
        <v>59722</v>
      </c>
      <c r="C35" s="24">
        <v>37096</v>
      </c>
      <c r="D35" s="24"/>
      <c r="E35" s="24">
        <v>614</v>
      </c>
      <c r="F35" s="24"/>
      <c r="G35" s="24">
        <v>5147</v>
      </c>
      <c r="H35" s="24">
        <v>5887</v>
      </c>
      <c r="I35" s="24">
        <v>24425</v>
      </c>
      <c r="J35" s="24"/>
      <c r="K35" s="14">
        <f>SUM(B35:J35)</f>
        <v>132891</v>
      </c>
    </row>
    <row r="36" spans="1:11" ht="15.75" x14ac:dyDescent="0.25">
      <c r="A36" s="1" t="s">
        <v>49</v>
      </c>
      <c r="B36" s="17"/>
      <c r="C36" s="24"/>
      <c r="D36" s="24"/>
      <c r="E36" s="24"/>
      <c r="F36" s="24"/>
      <c r="G36" s="24"/>
      <c r="H36" s="24"/>
      <c r="I36" s="24"/>
      <c r="J36" s="24"/>
      <c r="K36" s="14">
        <f t="shared" ref="K36:K74" si="2">SUM(B36:J36)</f>
        <v>0</v>
      </c>
    </row>
    <row r="37" spans="1:11" ht="15.75" x14ac:dyDescent="0.25">
      <c r="A37" s="1" t="s">
        <v>50</v>
      </c>
      <c r="B37" s="17"/>
      <c r="C37" s="24"/>
      <c r="D37" s="24"/>
      <c r="E37" s="24"/>
      <c r="F37" s="24"/>
      <c r="G37" s="24"/>
      <c r="H37" s="24"/>
      <c r="I37" s="24"/>
      <c r="J37" s="24"/>
      <c r="K37" s="14">
        <f t="shared" si="2"/>
        <v>0</v>
      </c>
    </row>
    <row r="38" spans="1:11" ht="15.75" x14ac:dyDescent="0.25">
      <c r="A38" s="1" t="s">
        <v>51</v>
      </c>
      <c r="B38" s="17"/>
      <c r="C38" s="24"/>
      <c r="D38" s="24"/>
      <c r="E38" s="24"/>
      <c r="F38" s="24"/>
      <c r="G38" s="24"/>
      <c r="H38" s="24"/>
      <c r="I38" s="24"/>
      <c r="J38" s="24"/>
      <c r="K38" s="14">
        <f t="shared" si="2"/>
        <v>0</v>
      </c>
    </row>
    <row r="39" spans="1:11" ht="15.75" x14ac:dyDescent="0.25">
      <c r="A39" s="1" t="s">
        <v>52</v>
      </c>
      <c r="B39" s="25"/>
      <c r="C39" s="24"/>
      <c r="D39" s="24"/>
      <c r="E39" s="24"/>
      <c r="F39" s="24"/>
      <c r="G39" s="24"/>
      <c r="H39" s="24"/>
      <c r="I39" s="24"/>
      <c r="J39" s="24"/>
      <c r="K39" s="14">
        <f t="shared" si="2"/>
        <v>0</v>
      </c>
    </row>
    <row r="40" spans="1:11" ht="15.75" x14ac:dyDescent="0.25">
      <c r="A40" s="1" t="s">
        <v>53</v>
      </c>
      <c r="B40" s="17">
        <v>5378</v>
      </c>
      <c r="C40" s="24">
        <v>4380</v>
      </c>
      <c r="D40" s="24">
        <v>6312</v>
      </c>
      <c r="E40" s="24">
        <v>1250</v>
      </c>
      <c r="F40" s="24">
        <v>2288</v>
      </c>
      <c r="G40" s="24">
        <v>1533</v>
      </c>
      <c r="H40" s="24">
        <v>360</v>
      </c>
      <c r="I40" s="24">
        <v>18112</v>
      </c>
      <c r="J40" s="24">
        <v>750</v>
      </c>
      <c r="K40" s="14">
        <f t="shared" si="2"/>
        <v>40363</v>
      </c>
    </row>
    <row r="41" spans="1:11" ht="15.75" x14ac:dyDescent="0.25">
      <c r="A41" s="1" t="s">
        <v>54</v>
      </c>
      <c r="B41" s="17">
        <v>6409</v>
      </c>
      <c r="C41" s="24">
        <v>250</v>
      </c>
      <c r="D41" s="24"/>
      <c r="E41" s="24"/>
      <c r="F41" s="24"/>
      <c r="G41" s="24"/>
      <c r="H41" s="24">
        <v>100</v>
      </c>
      <c r="I41" s="24"/>
      <c r="J41" s="24"/>
      <c r="K41" s="14">
        <f t="shared" si="2"/>
        <v>6759</v>
      </c>
    </row>
    <row r="42" spans="1:11" ht="15.75" x14ac:dyDescent="0.25">
      <c r="A42" s="1" t="s">
        <v>55</v>
      </c>
      <c r="B42" s="17">
        <v>18285</v>
      </c>
      <c r="C42" s="24">
        <v>827</v>
      </c>
      <c r="D42" s="24">
        <v>1486</v>
      </c>
      <c r="E42" s="24"/>
      <c r="F42" s="24">
        <v>3419</v>
      </c>
      <c r="G42" s="24">
        <v>632</v>
      </c>
      <c r="H42" s="24"/>
      <c r="I42" s="24">
        <v>150</v>
      </c>
      <c r="J42" s="24">
        <v>6300</v>
      </c>
      <c r="K42" s="14">
        <f t="shared" si="2"/>
        <v>31099</v>
      </c>
    </row>
    <row r="43" spans="1:11" ht="15.75" x14ac:dyDescent="0.25">
      <c r="A43" s="1" t="s">
        <v>56</v>
      </c>
      <c r="B43" s="17">
        <v>14245</v>
      </c>
      <c r="C43" s="24">
        <v>1527</v>
      </c>
      <c r="D43" s="24">
        <v>1664</v>
      </c>
      <c r="E43" s="24">
        <v>6817</v>
      </c>
      <c r="F43" s="24">
        <v>465</v>
      </c>
      <c r="G43" s="24">
        <v>229</v>
      </c>
      <c r="H43" s="24"/>
      <c r="I43" s="24">
        <v>4000</v>
      </c>
      <c r="J43" s="24">
        <v>2000</v>
      </c>
      <c r="K43" s="14">
        <f t="shared" si="2"/>
        <v>30947</v>
      </c>
    </row>
    <row r="44" spans="1:11" ht="15.75" x14ac:dyDescent="0.25">
      <c r="A44" s="1" t="s">
        <v>57</v>
      </c>
      <c r="B44" s="17">
        <v>168</v>
      </c>
      <c r="C44" s="24">
        <v>3291</v>
      </c>
      <c r="D44" s="24">
        <v>3901</v>
      </c>
      <c r="E44" s="24">
        <v>1535</v>
      </c>
      <c r="F44" s="24"/>
      <c r="G44" s="24"/>
      <c r="H44" s="24"/>
      <c r="I44" s="24">
        <v>1876</v>
      </c>
      <c r="J44" s="24"/>
      <c r="K44" s="14">
        <f t="shared" si="2"/>
        <v>10771</v>
      </c>
    </row>
    <row r="45" spans="1:11" ht="15.75" x14ac:dyDescent="0.25">
      <c r="A45" s="1" t="s">
        <v>58</v>
      </c>
      <c r="B45" s="17">
        <v>1256</v>
      </c>
      <c r="C45" s="24">
        <v>10696</v>
      </c>
      <c r="D45" s="24">
        <v>3520</v>
      </c>
      <c r="E45" s="24">
        <v>1360</v>
      </c>
      <c r="F45" s="24"/>
      <c r="G45" s="24"/>
      <c r="H45" s="24"/>
      <c r="I45" s="24">
        <v>2622</v>
      </c>
      <c r="J45" s="24"/>
      <c r="K45" s="14">
        <f t="shared" si="2"/>
        <v>19454</v>
      </c>
    </row>
    <row r="46" spans="1:11" ht="15.75" x14ac:dyDescent="0.25">
      <c r="A46" s="1" t="s">
        <v>59</v>
      </c>
      <c r="B46" s="17">
        <v>4024</v>
      </c>
      <c r="C46" s="24">
        <v>450</v>
      </c>
      <c r="D46" s="24">
        <v>500</v>
      </c>
      <c r="E46" s="24"/>
      <c r="F46" s="24"/>
      <c r="G46" s="24"/>
      <c r="H46" s="24">
        <v>550</v>
      </c>
      <c r="I46" s="24"/>
      <c r="J46" s="24"/>
      <c r="K46" s="14">
        <f t="shared" si="2"/>
        <v>5524</v>
      </c>
    </row>
    <row r="47" spans="1:11" ht="15.75" x14ac:dyDescent="0.25">
      <c r="A47" s="1" t="s">
        <v>60</v>
      </c>
      <c r="B47" s="17">
        <v>4170</v>
      </c>
      <c r="C47" s="24">
        <v>140</v>
      </c>
      <c r="D47" s="24"/>
      <c r="E47" s="24"/>
      <c r="F47" s="24"/>
      <c r="G47" s="24"/>
      <c r="H47" s="24">
        <v>212</v>
      </c>
      <c r="I47" s="24"/>
      <c r="J47" s="24"/>
      <c r="K47" s="14">
        <f t="shared" si="2"/>
        <v>4522</v>
      </c>
    </row>
    <row r="48" spans="1:11" ht="15.75" x14ac:dyDescent="0.25">
      <c r="A48" s="1" t="s">
        <v>61</v>
      </c>
      <c r="B48" s="17">
        <v>4973</v>
      </c>
      <c r="C48" s="24">
        <v>1050</v>
      </c>
      <c r="D48" s="24">
        <v>500</v>
      </c>
      <c r="E48" s="24"/>
      <c r="F48" s="24"/>
      <c r="G48" s="24"/>
      <c r="H48" s="24">
        <v>994</v>
      </c>
      <c r="I48" s="24"/>
      <c r="J48" s="24"/>
      <c r="K48" s="14">
        <f>SUM(B48:J48)</f>
        <v>7517</v>
      </c>
    </row>
    <row r="49" spans="1:11" ht="15.75" x14ac:dyDescent="0.25">
      <c r="A49" s="1" t="s">
        <v>62</v>
      </c>
      <c r="B49" s="17"/>
      <c r="C49" s="24"/>
      <c r="D49" s="24"/>
      <c r="E49" s="24"/>
      <c r="F49" s="24"/>
      <c r="G49" s="24"/>
      <c r="H49" s="24"/>
      <c r="I49" s="24"/>
      <c r="J49" s="24"/>
      <c r="K49" s="14">
        <f t="shared" si="2"/>
        <v>0</v>
      </c>
    </row>
    <row r="50" spans="1:11" ht="15.75" x14ac:dyDescent="0.25">
      <c r="A50" s="1" t="s">
        <v>63</v>
      </c>
      <c r="B50" s="17">
        <v>9118</v>
      </c>
      <c r="C50" s="24">
        <v>2640</v>
      </c>
      <c r="D50" s="24">
        <v>2304</v>
      </c>
      <c r="E50" s="24"/>
      <c r="F50" s="24"/>
      <c r="G50" s="24"/>
      <c r="H50" s="24">
        <v>100</v>
      </c>
      <c r="I50" s="24">
        <v>2303</v>
      </c>
      <c r="J50" s="24"/>
      <c r="K50" s="14">
        <f t="shared" si="2"/>
        <v>16465</v>
      </c>
    </row>
    <row r="51" spans="1:11" ht="15.75" x14ac:dyDescent="0.25">
      <c r="A51" s="1" t="s">
        <v>64</v>
      </c>
      <c r="B51" s="17">
        <v>3652</v>
      </c>
      <c r="C51" s="24">
        <v>2631</v>
      </c>
      <c r="D51" s="24">
        <v>1377</v>
      </c>
      <c r="E51" s="24"/>
      <c r="F51" s="24"/>
      <c r="G51" s="24">
        <v>263</v>
      </c>
      <c r="H51" s="24">
        <v>333</v>
      </c>
      <c r="I51" s="24">
        <v>1266</v>
      </c>
      <c r="J51" s="24"/>
      <c r="K51" s="14">
        <f t="shared" si="2"/>
        <v>9522</v>
      </c>
    </row>
    <row r="52" spans="1:11" ht="15.75" x14ac:dyDescent="0.25">
      <c r="A52" s="1" t="s">
        <v>65</v>
      </c>
      <c r="B52" s="17">
        <v>9124</v>
      </c>
      <c r="C52" s="24">
        <v>359</v>
      </c>
      <c r="D52" s="24">
        <v>1136</v>
      </c>
      <c r="E52" s="24"/>
      <c r="F52" s="24"/>
      <c r="G52" s="24"/>
      <c r="H52" s="24"/>
      <c r="I52" s="24"/>
      <c r="J52" s="24"/>
      <c r="K52" s="14">
        <f t="shared" si="2"/>
        <v>10619</v>
      </c>
    </row>
    <row r="53" spans="1:11" ht="15.75" x14ac:dyDescent="0.25">
      <c r="A53" s="1" t="s">
        <v>66</v>
      </c>
      <c r="B53" s="17">
        <v>5175</v>
      </c>
      <c r="C53" s="24"/>
      <c r="D53" s="24">
        <v>1043</v>
      </c>
      <c r="E53" s="24"/>
      <c r="F53" s="24">
        <v>5003</v>
      </c>
      <c r="G53" s="24"/>
      <c r="H53" s="24"/>
      <c r="I53" s="24">
        <v>50</v>
      </c>
      <c r="J53" s="24"/>
      <c r="K53" s="14">
        <f t="shared" si="2"/>
        <v>11271</v>
      </c>
    </row>
    <row r="54" spans="1:11" ht="15.75" x14ac:dyDescent="0.25">
      <c r="A54" s="1" t="s">
        <v>67</v>
      </c>
      <c r="B54" s="17"/>
      <c r="C54" s="24"/>
      <c r="D54" s="24"/>
      <c r="E54" s="24"/>
      <c r="F54" s="24"/>
      <c r="G54" s="24"/>
      <c r="H54" s="24"/>
      <c r="I54" s="24"/>
      <c r="J54" s="24"/>
      <c r="K54" s="14">
        <f t="shared" si="2"/>
        <v>0</v>
      </c>
    </row>
    <row r="55" spans="1:11" ht="15.75" x14ac:dyDescent="0.25">
      <c r="A55" s="1" t="s">
        <v>68</v>
      </c>
      <c r="B55" s="17">
        <v>1826</v>
      </c>
      <c r="C55" s="24">
        <v>50</v>
      </c>
      <c r="D55" s="24"/>
      <c r="E55" s="24"/>
      <c r="F55" s="24"/>
      <c r="G55" s="24"/>
      <c r="H55" s="24"/>
      <c r="I55" s="24"/>
      <c r="J55" s="24"/>
      <c r="K55" s="14">
        <f t="shared" si="2"/>
        <v>1876</v>
      </c>
    </row>
    <row r="56" spans="1:11" ht="15.75" x14ac:dyDescent="0.25">
      <c r="A56" s="1" t="s">
        <v>69</v>
      </c>
      <c r="B56" s="17"/>
      <c r="C56" s="24"/>
      <c r="D56" s="24"/>
      <c r="E56" s="24"/>
      <c r="F56" s="24"/>
      <c r="G56" s="24"/>
      <c r="H56" s="24"/>
      <c r="I56" s="24"/>
      <c r="J56" s="24"/>
      <c r="K56" s="14">
        <f t="shared" si="2"/>
        <v>0</v>
      </c>
    </row>
    <row r="57" spans="1:11" ht="15.75" x14ac:dyDescent="0.25">
      <c r="A57" s="1" t="s">
        <v>70</v>
      </c>
      <c r="B57" s="17"/>
      <c r="C57" s="24"/>
      <c r="D57" s="24"/>
      <c r="E57" s="24">
        <v>189405</v>
      </c>
      <c r="F57" s="24"/>
      <c r="G57" s="24"/>
      <c r="H57" s="24"/>
      <c r="I57" s="24"/>
      <c r="J57" s="24"/>
      <c r="K57" s="14">
        <f t="shared" si="2"/>
        <v>189405</v>
      </c>
    </row>
    <row r="58" spans="1:11" ht="15.75" x14ac:dyDescent="0.25">
      <c r="A58" s="1" t="s">
        <v>71</v>
      </c>
      <c r="B58" s="17">
        <v>9050</v>
      </c>
      <c r="C58" s="24"/>
      <c r="D58" s="24"/>
      <c r="E58" s="24"/>
      <c r="F58" s="24"/>
      <c r="G58" s="24"/>
      <c r="H58" s="24"/>
      <c r="I58" s="24"/>
      <c r="J58" s="24"/>
      <c r="K58" s="14">
        <f t="shared" si="2"/>
        <v>9050</v>
      </c>
    </row>
    <row r="59" spans="1:11" ht="15.75" x14ac:dyDescent="0.25">
      <c r="A59" s="1" t="s">
        <v>72</v>
      </c>
      <c r="B59" s="17"/>
      <c r="C59" s="24"/>
      <c r="D59" s="24"/>
      <c r="E59" s="24"/>
      <c r="F59" s="24"/>
      <c r="G59" s="24"/>
      <c r="H59" s="24"/>
      <c r="I59" s="24"/>
      <c r="J59" s="24"/>
      <c r="K59" s="14">
        <f t="shared" si="2"/>
        <v>0</v>
      </c>
    </row>
    <row r="60" spans="1:11" ht="15.75" x14ac:dyDescent="0.25">
      <c r="A60" s="1" t="s">
        <v>73</v>
      </c>
      <c r="B60" s="17">
        <v>7947</v>
      </c>
      <c r="C60" s="24"/>
      <c r="D60" s="24"/>
      <c r="E60" s="24"/>
      <c r="F60" s="24"/>
      <c r="G60" s="24"/>
      <c r="H60" s="24"/>
      <c r="I60" s="24"/>
      <c r="J60" s="24"/>
      <c r="K60" s="14">
        <f t="shared" si="2"/>
        <v>7947</v>
      </c>
    </row>
    <row r="61" spans="1:11" ht="15.75" x14ac:dyDescent="0.25">
      <c r="A61" s="1" t="s">
        <v>74</v>
      </c>
      <c r="B61" s="24">
        <v>206</v>
      </c>
      <c r="C61" s="24">
        <v>50</v>
      </c>
      <c r="D61" s="24"/>
      <c r="E61" s="24"/>
      <c r="F61" s="24"/>
      <c r="G61" s="24"/>
      <c r="H61" s="24"/>
      <c r="I61" s="24"/>
      <c r="J61" s="24"/>
      <c r="K61" s="14">
        <f t="shared" si="2"/>
        <v>256</v>
      </c>
    </row>
    <row r="62" spans="1:11" ht="15.75" x14ac:dyDescent="0.25">
      <c r="A62" s="1" t="s">
        <v>75</v>
      </c>
      <c r="B62" s="24"/>
      <c r="C62" s="24"/>
      <c r="D62" s="24">
        <v>600</v>
      </c>
      <c r="E62" s="24"/>
      <c r="F62" s="24"/>
      <c r="G62" s="24"/>
      <c r="H62" s="24"/>
      <c r="I62" s="24"/>
      <c r="J62" s="24"/>
      <c r="K62" s="14">
        <f t="shared" si="2"/>
        <v>600</v>
      </c>
    </row>
    <row r="63" spans="1:11" ht="15.75" x14ac:dyDescent="0.25">
      <c r="A63" s="1" t="s">
        <v>76</v>
      </c>
      <c r="B63" s="24"/>
      <c r="C63" s="24"/>
      <c r="D63" s="24"/>
      <c r="E63" s="24"/>
      <c r="F63" s="24"/>
      <c r="G63" s="24"/>
      <c r="H63" s="24"/>
      <c r="I63" s="24"/>
      <c r="J63" s="24"/>
      <c r="K63" s="14">
        <f t="shared" si="2"/>
        <v>0</v>
      </c>
    </row>
    <row r="64" spans="1:11" ht="15.75" x14ac:dyDescent="0.25">
      <c r="A64" s="1" t="s">
        <v>77</v>
      </c>
      <c r="B64" s="24"/>
      <c r="C64" s="24"/>
      <c r="D64" s="24"/>
      <c r="E64" s="24"/>
      <c r="F64" s="24"/>
      <c r="G64" s="24"/>
      <c r="H64" s="24"/>
      <c r="I64" s="24"/>
      <c r="J64" s="24"/>
      <c r="K64" s="14">
        <f t="shared" si="2"/>
        <v>0</v>
      </c>
    </row>
    <row r="65" spans="1:11" ht="15.75" x14ac:dyDescent="0.25">
      <c r="A65" s="1" t="s">
        <v>78</v>
      </c>
      <c r="B65" s="24"/>
      <c r="C65" s="24"/>
      <c r="D65" s="24"/>
      <c r="E65" s="24"/>
      <c r="F65" s="24"/>
      <c r="G65" s="24"/>
      <c r="H65" s="24"/>
      <c r="I65" s="24"/>
      <c r="J65" s="24"/>
      <c r="K65" s="14">
        <f t="shared" si="2"/>
        <v>0</v>
      </c>
    </row>
    <row r="66" spans="1:11" ht="15.75" x14ac:dyDescent="0.25">
      <c r="A66" s="1" t="s">
        <v>40</v>
      </c>
      <c r="B66" s="24">
        <v>15921</v>
      </c>
      <c r="C66" s="24">
        <v>50</v>
      </c>
      <c r="D66" s="24">
        <v>250</v>
      </c>
      <c r="E66" s="24">
        <v>100</v>
      </c>
      <c r="F66" s="24">
        <v>250</v>
      </c>
      <c r="G66" s="24">
        <v>100</v>
      </c>
      <c r="H66" s="24">
        <v>233</v>
      </c>
      <c r="I66" s="24"/>
      <c r="J66" s="24"/>
      <c r="K66" s="14">
        <f t="shared" si="2"/>
        <v>16904</v>
      </c>
    </row>
    <row r="67" spans="1:11" ht="15.75" x14ac:dyDescent="0.25">
      <c r="A67" s="1" t="s">
        <v>79</v>
      </c>
      <c r="B67" s="24">
        <v>5000</v>
      </c>
      <c r="C67" s="24"/>
      <c r="D67" s="24"/>
      <c r="E67" s="24"/>
      <c r="F67" s="24"/>
      <c r="G67" s="24"/>
      <c r="H67" s="24"/>
      <c r="I67" s="24"/>
      <c r="J67" s="24"/>
      <c r="K67" s="14">
        <f t="shared" si="2"/>
        <v>5000</v>
      </c>
    </row>
    <row r="68" spans="1:11" ht="15.75" x14ac:dyDescent="0.25">
      <c r="A68" s="1" t="s">
        <v>80</v>
      </c>
      <c r="B68" s="24"/>
      <c r="C68" s="24"/>
      <c r="D68" s="24"/>
      <c r="E68" s="24"/>
      <c r="F68" s="24"/>
      <c r="G68" s="24"/>
      <c r="H68" s="24"/>
      <c r="I68" s="24"/>
      <c r="J68" s="24"/>
      <c r="K68" s="14">
        <f t="shared" si="2"/>
        <v>0</v>
      </c>
    </row>
    <row r="69" spans="1:11" ht="15.75" x14ac:dyDescent="0.25">
      <c r="A69" s="1" t="s">
        <v>81</v>
      </c>
      <c r="B69" s="24">
        <v>-305133</v>
      </c>
      <c r="C69" s="24"/>
      <c r="D69" s="24"/>
      <c r="E69" s="24"/>
      <c r="F69" s="24"/>
      <c r="G69" s="24"/>
      <c r="H69" s="24"/>
      <c r="I69" s="24"/>
      <c r="J69" s="24"/>
      <c r="K69" s="14">
        <f>SUM(B69:J69)</f>
        <v>-305133</v>
      </c>
    </row>
    <row r="70" spans="1:11" ht="15.75" x14ac:dyDescent="0.25">
      <c r="A70" s="1" t="s">
        <v>82</v>
      </c>
      <c r="B70" s="24"/>
      <c r="C70" s="24"/>
      <c r="D70" s="24"/>
      <c r="E70" s="24"/>
      <c r="F70" s="24"/>
      <c r="G70" s="24"/>
      <c r="H70" s="24"/>
      <c r="I70" s="24"/>
      <c r="J70" s="24"/>
      <c r="K70" s="14">
        <f t="shared" si="2"/>
        <v>0</v>
      </c>
    </row>
    <row r="71" spans="1:11" ht="15.75" x14ac:dyDescent="0.25">
      <c r="A71" s="1" t="s">
        <v>83</v>
      </c>
      <c r="B71" s="24"/>
      <c r="C71" s="24"/>
      <c r="D71" s="24"/>
      <c r="E71" s="24"/>
      <c r="F71" s="24"/>
      <c r="G71" s="24"/>
      <c r="H71" s="24"/>
      <c r="I71" s="24"/>
      <c r="J71" s="24"/>
      <c r="K71" s="14">
        <f t="shared" si="2"/>
        <v>0</v>
      </c>
    </row>
    <row r="72" spans="1:11" ht="15.75" x14ac:dyDescent="0.25">
      <c r="A72" s="1" t="s">
        <v>84</v>
      </c>
      <c r="B72" s="24"/>
      <c r="C72" s="24"/>
      <c r="D72" s="24"/>
      <c r="E72" s="24"/>
      <c r="F72" s="24"/>
      <c r="G72" s="24"/>
      <c r="H72" s="24"/>
      <c r="I72" s="24"/>
      <c r="J72" s="24"/>
      <c r="K72" s="14">
        <f t="shared" si="2"/>
        <v>0</v>
      </c>
    </row>
    <row r="73" spans="1:11" ht="15.75" x14ac:dyDescent="0.25">
      <c r="A73" s="1" t="s">
        <v>85</v>
      </c>
      <c r="B73" s="24"/>
      <c r="C73" s="24"/>
      <c r="D73" s="24"/>
      <c r="E73" s="24"/>
      <c r="F73" s="24"/>
      <c r="G73" s="24"/>
      <c r="H73" s="24"/>
      <c r="I73" s="24"/>
      <c r="J73" s="24"/>
      <c r="K73" s="14">
        <f t="shared" si="2"/>
        <v>0</v>
      </c>
    </row>
    <row r="74" spans="1:11" ht="15.75" x14ac:dyDescent="0.25">
      <c r="A74" s="1"/>
      <c r="B74" s="26"/>
      <c r="C74" s="26"/>
      <c r="D74" s="26"/>
      <c r="E74" s="26"/>
      <c r="F74" s="26"/>
      <c r="G74" s="26"/>
      <c r="H74" s="26"/>
      <c r="I74" s="26"/>
      <c r="J74" s="26"/>
      <c r="K74" s="19">
        <f t="shared" si="2"/>
        <v>0</v>
      </c>
    </row>
    <row r="75" spans="1:11" ht="15.75" x14ac:dyDescent="0.25">
      <c r="A75" s="21" t="s">
        <v>86</v>
      </c>
      <c r="B75" s="13">
        <f t="shared" ref="B75:K75" si="3">SUM(B34:B74)</f>
        <v>63784</v>
      </c>
      <c r="C75" s="13">
        <f t="shared" si="3"/>
        <v>197539</v>
      </c>
      <c r="D75" s="13">
        <f t="shared" si="3"/>
        <v>24593</v>
      </c>
      <c r="E75" s="13">
        <f t="shared" si="3"/>
        <v>206073</v>
      </c>
      <c r="F75" s="13">
        <f t="shared" si="3"/>
        <v>11425</v>
      </c>
      <c r="G75" s="13">
        <f t="shared" si="3"/>
        <v>21145</v>
      </c>
      <c r="H75" s="13">
        <f t="shared" si="3"/>
        <v>25517</v>
      </c>
      <c r="I75" s="13">
        <f t="shared" si="3"/>
        <v>113340</v>
      </c>
      <c r="J75" s="13">
        <f t="shared" si="3"/>
        <v>9050</v>
      </c>
      <c r="K75" s="13">
        <f t="shared" si="3"/>
        <v>672466</v>
      </c>
    </row>
    <row r="76" spans="1:11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6.5" thickBot="1" x14ac:dyDescent="0.3">
      <c r="A77" s="1" t="s">
        <v>87</v>
      </c>
      <c r="B77" s="27">
        <f t="shared" ref="B77:I77" si="4">B31-B75</f>
        <v>365196</v>
      </c>
      <c r="C77" s="27">
        <f t="shared" si="4"/>
        <v>-191167</v>
      </c>
      <c r="D77" s="27">
        <f t="shared" si="4"/>
        <v>-24593</v>
      </c>
      <c r="E77" s="27">
        <f t="shared" si="4"/>
        <v>15261</v>
      </c>
      <c r="F77" s="27">
        <f t="shared" si="4"/>
        <v>-11425</v>
      </c>
      <c r="G77" s="27">
        <f t="shared" si="4"/>
        <v>-20900</v>
      </c>
      <c r="H77" s="27">
        <f t="shared" si="4"/>
        <v>-14120</v>
      </c>
      <c r="I77" s="27">
        <f t="shared" si="4"/>
        <v>-112040</v>
      </c>
      <c r="J77" s="27">
        <f>J31-J75</f>
        <v>-6088</v>
      </c>
      <c r="K77" s="27">
        <f>K31-K75</f>
        <v>124</v>
      </c>
    </row>
    <row r="78" spans="1:11" ht="15.75" thickTop="1" x14ac:dyDescent="0.25"/>
  </sheetData>
  <mergeCells count="3">
    <mergeCell ref="A5:L5"/>
    <mergeCell ref="A2:K2"/>
    <mergeCell ref="A1:K1"/>
  </mergeCells>
  <pageMargins left="0.25" right="0.25" top="0.75" bottom="0.75" header="0.3" footer="0.3"/>
  <pageSetup paperSize="5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workbookViewId="0">
      <selection activeCell="N26" sqref="N26"/>
    </sheetView>
  </sheetViews>
  <sheetFormatPr defaultRowHeight="15" x14ac:dyDescent="0.25"/>
  <cols>
    <col min="1" max="1" width="45.140625" customWidth="1"/>
    <col min="2" max="7" width="14.7109375" customWidth="1"/>
    <col min="8" max="8" width="17.7109375" customWidth="1"/>
  </cols>
  <sheetData>
    <row r="1" spans="1:11" ht="18.75" x14ac:dyDescent="0.3">
      <c r="A1" s="56" t="s">
        <v>152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18.75" x14ac:dyDescent="0.3">
      <c r="A2" s="56" t="s">
        <v>155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5" spans="1:11" ht="15.75" x14ac:dyDescent="0.25">
      <c r="A5" s="57"/>
      <c r="B5" s="57"/>
      <c r="C5" s="57"/>
      <c r="D5" s="57"/>
      <c r="E5" s="57"/>
      <c r="F5" s="57"/>
      <c r="G5" s="57"/>
      <c r="H5" s="57"/>
    </row>
    <row r="7" spans="1:11" ht="15.75" x14ac:dyDescent="0.25">
      <c r="A7" s="1"/>
      <c r="B7" s="2" t="s">
        <v>1</v>
      </c>
      <c r="C7" s="3"/>
      <c r="D7" s="3"/>
      <c r="E7" s="3"/>
      <c r="F7" s="3"/>
      <c r="G7" s="3"/>
      <c r="H7" s="1"/>
    </row>
    <row r="8" spans="1:11" ht="15.75" x14ac:dyDescent="0.25">
      <c r="A8" s="1" t="s">
        <v>2</v>
      </c>
      <c r="B8" s="4">
        <v>31</v>
      </c>
      <c r="C8" s="4">
        <v>32</v>
      </c>
      <c r="D8" s="4">
        <v>33</v>
      </c>
      <c r="E8" s="4">
        <v>34</v>
      </c>
      <c r="F8" s="4">
        <v>35</v>
      </c>
      <c r="G8" s="4">
        <v>36</v>
      </c>
      <c r="H8" s="5" t="s">
        <v>3</v>
      </c>
    </row>
    <row r="9" spans="1:11" ht="15.75" x14ac:dyDescent="0.25">
      <c r="A9" s="1"/>
      <c r="B9" s="1"/>
      <c r="C9" s="1"/>
      <c r="D9" s="1"/>
      <c r="E9" s="1"/>
      <c r="F9" s="1"/>
      <c r="G9" s="6" t="s">
        <v>8</v>
      </c>
      <c r="H9" s="5" t="s">
        <v>9</v>
      </c>
    </row>
    <row r="10" spans="1:11" ht="15.75" x14ac:dyDescent="0.25">
      <c r="A10" s="1"/>
      <c r="B10" s="7" t="s">
        <v>20</v>
      </c>
      <c r="C10" s="7" t="s">
        <v>21</v>
      </c>
      <c r="D10" s="7" t="s">
        <v>8</v>
      </c>
      <c r="E10" s="7" t="s">
        <v>22</v>
      </c>
      <c r="F10" s="8" t="s">
        <v>23</v>
      </c>
      <c r="G10" s="7" t="s">
        <v>24</v>
      </c>
      <c r="H10" s="9" t="s">
        <v>19</v>
      </c>
    </row>
    <row r="11" spans="1:11" ht="15.75" x14ac:dyDescent="0.25">
      <c r="A11" s="11" t="s">
        <v>26</v>
      </c>
      <c r="B11" s="1"/>
      <c r="C11" s="1"/>
      <c r="D11" s="1"/>
      <c r="E11" s="1"/>
      <c r="F11" s="1"/>
      <c r="G11" s="1"/>
      <c r="H11" s="1"/>
    </row>
    <row r="12" spans="1:11" ht="15.75" x14ac:dyDescent="0.25">
      <c r="A12" s="1" t="s">
        <v>27</v>
      </c>
      <c r="B12" s="13">
        <v>2197355</v>
      </c>
      <c r="C12" s="13">
        <v>325625</v>
      </c>
      <c r="D12" s="13">
        <v>265907</v>
      </c>
      <c r="E12" s="13">
        <v>186574</v>
      </c>
      <c r="F12" s="13">
        <v>0</v>
      </c>
      <c r="G12" s="13">
        <v>0</v>
      </c>
      <c r="H12" s="13">
        <f t="shared" ref="H12:H30" si="0">SUM(B12:G12)</f>
        <v>2975461</v>
      </c>
    </row>
    <row r="13" spans="1:11" ht="15.75" x14ac:dyDescent="0.25">
      <c r="A13" s="1" t="s">
        <v>28</v>
      </c>
      <c r="B13" s="14"/>
      <c r="C13" s="14"/>
      <c r="D13" s="14">
        <v>492541</v>
      </c>
      <c r="E13" s="14"/>
      <c r="F13" s="14"/>
      <c r="G13" s="15"/>
      <c r="H13" s="14">
        <f t="shared" si="0"/>
        <v>492541</v>
      </c>
    </row>
    <row r="14" spans="1:11" ht="15.75" x14ac:dyDescent="0.25">
      <c r="A14" s="1" t="s">
        <v>29</v>
      </c>
      <c r="B14" s="17"/>
      <c r="C14" s="14"/>
      <c r="D14" s="14"/>
      <c r="E14" s="14"/>
      <c r="F14" s="14"/>
      <c r="G14" s="14"/>
      <c r="H14" s="14">
        <f t="shared" si="0"/>
        <v>0</v>
      </c>
    </row>
    <row r="15" spans="1:11" ht="15.75" x14ac:dyDescent="0.25">
      <c r="A15" s="1" t="s">
        <v>30</v>
      </c>
      <c r="B15" s="17"/>
      <c r="C15" s="14"/>
      <c r="D15" s="14"/>
      <c r="E15" s="14"/>
      <c r="F15" s="14"/>
      <c r="G15" s="14"/>
      <c r="H15" s="14">
        <f t="shared" si="0"/>
        <v>0</v>
      </c>
    </row>
    <row r="16" spans="1:11" ht="15.75" x14ac:dyDescent="0.25">
      <c r="A16" s="1" t="s">
        <v>31</v>
      </c>
      <c r="B16" s="17"/>
      <c r="C16" s="14"/>
      <c r="D16" s="14"/>
      <c r="E16" s="14"/>
      <c r="F16" s="14">
        <v>29788</v>
      </c>
      <c r="G16" s="14"/>
      <c r="H16" s="14">
        <f t="shared" si="0"/>
        <v>29788</v>
      </c>
    </row>
    <row r="17" spans="1:8" ht="15.75" x14ac:dyDescent="0.25">
      <c r="A17" s="1" t="s">
        <v>32</v>
      </c>
      <c r="B17" s="17"/>
      <c r="C17" s="14"/>
      <c r="D17" s="14"/>
      <c r="E17" s="14"/>
      <c r="F17" s="14"/>
      <c r="G17" s="14"/>
      <c r="H17" s="14">
        <f t="shared" si="0"/>
        <v>0</v>
      </c>
    </row>
    <row r="18" spans="1:8" ht="15.75" x14ac:dyDescent="0.25">
      <c r="A18" s="1" t="s">
        <v>33</v>
      </c>
      <c r="B18" s="17"/>
      <c r="C18" s="14"/>
      <c r="D18" s="14"/>
      <c r="E18" s="14"/>
      <c r="F18" s="14"/>
      <c r="G18" s="14"/>
      <c r="H18" s="14">
        <f t="shared" si="0"/>
        <v>0</v>
      </c>
    </row>
    <row r="19" spans="1:8" ht="15.75" x14ac:dyDescent="0.25">
      <c r="A19" s="1" t="s">
        <v>34</v>
      </c>
      <c r="B19" s="17">
        <v>28335</v>
      </c>
      <c r="C19" s="14"/>
      <c r="D19" s="14"/>
      <c r="E19" s="14"/>
      <c r="F19" s="14"/>
      <c r="G19" s="14"/>
      <c r="H19" s="14">
        <f t="shared" si="0"/>
        <v>28335</v>
      </c>
    </row>
    <row r="20" spans="1:8" ht="15.75" x14ac:dyDescent="0.25">
      <c r="A20" s="1" t="s">
        <v>35</v>
      </c>
      <c r="B20" s="17"/>
      <c r="C20" s="14"/>
      <c r="D20" s="14">
        <v>5432</v>
      </c>
      <c r="E20" s="14">
        <v>200</v>
      </c>
      <c r="F20" s="14"/>
      <c r="G20" s="14"/>
      <c r="H20" s="14">
        <f t="shared" si="0"/>
        <v>5632</v>
      </c>
    </row>
    <row r="21" spans="1:8" ht="15.75" x14ac:dyDescent="0.25">
      <c r="A21" s="1" t="s">
        <v>36</v>
      </c>
      <c r="B21" s="17">
        <v>24059</v>
      </c>
      <c r="C21" s="14">
        <v>635</v>
      </c>
      <c r="D21" s="14">
        <v>1333</v>
      </c>
      <c r="E21" s="14">
        <v>1391</v>
      </c>
      <c r="F21" s="14"/>
      <c r="G21" s="14"/>
      <c r="H21" s="14">
        <f t="shared" si="0"/>
        <v>27418</v>
      </c>
    </row>
    <row r="22" spans="1:8" ht="15.75" x14ac:dyDescent="0.25">
      <c r="A22" s="1" t="s">
        <v>37</v>
      </c>
      <c r="B22" s="17"/>
      <c r="C22" s="14"/>
      <c r="D22" s="14"/>
      <c r="E22" s="14"/>
      <c r="F22" s="14">
        <v>28852</v>
      </c>
      <c r="G22" s="14"/>
      <c r="H22" s="14">
        <f t="shared" si="0"/>
        <v>28852</v>
      </c>
    </row>
    <row r="23" spans="1:8" ht="15.75" x14ac:dyDescent="0.25">
      <c r="A23" s="1" t="s">
        <v>38</v>
      </c>
      <c r="B23" s="17"/>
      <c r="C23" s="14"/>
      <c r="D23" s="14"/>
      <c r="E23" s="14"/>
      <c r="F23" s="14"/>
      <c r="G23" s="14"/>
      <c r="H23" s="14">
        <f t="shared" si="0"/>
        <v>0</v>
      </c>
    </row>
    <row r="24" spans="1:8" ht="15.75" x14ac:dyDescent="0.25">
      <c r="A24" s="1" t="s">
        <v>39</v>
      </c>
      <c r="B24" s="17"/>
      <c r="C24" s="14"/>
      <c r="D24" s="14"/>
      <c r="E24" s="14"/>
      <c r="F24" s="14"/>
      <c r="G24" s="14"/>
      <c r="H24" s="14">
        <f t="shared" si="0"/>
        <v>0</v>
      </c>
    </row>
    <row r="25" spans="1:8" ht="15.75" x14ac:dyDescent="0.25">
      <c r="A25" s="1" t="s">
        <v>40</v>
      </c>
      <c r="B25" s="17">
        <v>15080</v>
      </c>
      <c r="C25" s="14">
        <v>1250</v>
      </c>
      <c r="D25" s="14">
        <v>100</v>
      </c>
      <c r="E25" s="14">
        <v>6653</v>
      </c>
      <c r="F25" s="14">
        <v>5948</v>
      </c>
      <c r="G25" s="14">
        <v>250000</v>
      </c>
      <c r="H25" s="14">
        <f t="shared" si="0"/>
        <v>279031</v>
      </c>
    </row>
    <row r="26" spans="1:8" ht="15.75" x14ac:dyDescent="0.25">
      <c r="A26" s="1" t="s">
        <v>41</v>
      </c>
      <c r="B26" s="14"/>
      <c r="C26" s="14"/>
      <c r="D26" s="14"/>
      <c r="E26" s="14"/>
      <c r="F26" s="14"/>
      <c r="G26" s="14"/>
      <c r="H26" s="14">
        <f t="shared" si="0"/>
        <v>0</v>
      </c>
    </row>
    <row r="27" spans="1:8" ht="15.75" x14ac:dyDescent="0.25">
      <c r="A27" s="1" t="s">
        <v>42</v>
      </c>
      <c r="B27" s="14"/>
      <c r="C27" s="14"/>
      <c r="D27" s="14"/>
      <c r="E27" s="14"/>
      <c r="F27" s="14"/>
      <c r="G27" s="14"/>
      <c r="H27" s="14">
        <f t="shared" si="0"/>
        <v>0</v>
      </c>
    </row>
    <row r="28" spans="1:8" ht="15.75" x14ac:dyDescent="0.25">
      <c r="A28" s="1" t="s">
        <v>43</v>
      </c>
      <c r="B28" s="14"/>
      <c r="C28" s="14"/>
      <c r="D28" s="14"/>
      <c r="E28" s="14"/>
      <c r="F28" s="14"/>
      <c r="G28" s="14"/>
      <c r="H28" s="14">
        <f t="shared" si="0"/>
        <v>0</v>
      </c>
    </row>
    <row r="29" spans="1:8" ht="15.75" x14ac:dyDescent="0.25">
      <c r="A29" s="1" t="s">
        <v>44</v>
      </c>
      <c r="B29" s="14"/>
      <c r="C29" s="14"/>
      <c r="D29" s="14"/>
      <c r="E29" s="14"/>
      <c r="F29" s="14"/>
      <c r="G29" s="14"/>
      <c r="H29" s="14">
        <f t="shared" si="0"/>
        <v>0</v>
      </c>
    </row>
    <row r="30" spans="1:8" ht="15.75" x14ac:dyDescent="0.25">
      <c r="A30" s="1"/>
      <c r="B30" s="18"/>
      <c r="C30" s="18"/>
      <c r="D30" s="18"/>
      <c r="E30" s="18"/>
      <c r="F30" s="18"/>
      <c r="G30" s="18"/>
      <c r="H30" s="19">
        <f t="shared" si="0"/>
        <v>0</v>
      </c>
    </row>
    <row r="31" spans="1:8" ht="15.75" x14ac:dyDescent="0.25">
      <c r="A31" s="21" t="s">
        <v>45</v>
      </c>
      <c r="B31" s="13">
        <f>SUM(B12:B30)</f>
        <v>2264829</v>
      </c>
      <c r="C31" s="13">
        <f t="shared" ref="C31:H31" si="1">SUM(C12:C30)</f>
        <v>327510</v>
      </c>
      <c r="D31" s="13">
        <f t="shared" si="1"/>
        <v>765313</v>
      </c>
      <c r="E31" s="13">
        <f t="shared" si="1"/>
        <v>194818</v>
      </c>
      <c r="F31" s="13">
        <f t="shared" si="1"/>
        <v>64588</v>
      </c>
      <c r="G31" s="13">
        <f t="shared" si="1"/>
        <v>250000</v>
      </c>
      <c r="H31" s="13">
        <f t="shared" si="1"/>
        <v>3867058</v>
      </c>
    </row>
    <row r="32" spans="1:8" ht="15.75" x14ac:dyDescent="0.25">
      <c r="A32" s="1"/>
      <c r="B32" s="1"/>
      <c r="C32" s="1"/>
      <c r="D32" s="1"/>
      <c r="E32" s="1"/>
      <c r="F32" s="1"/>
      <c r="G32" s="1"/>
      <c r="H32" s="1"/>
    </row>
    <row r="33" spans="1:8" ht="15.75" x14ac:dyDescent="0.25">
      <c r="A33" s="11" t="s">
        <v>46</v>
      </c>
      <c r="B33" s="1"/>
      <c r="C33" s="1"/>
      <c r="D33" s="1"/>
      <c r="E33" s="1"/>
      <c r="F33" s="1"/>
      <c r="G33" s="1"/>
      <c r="H33" s="1"/>
    </row>
    <row r="34" spans="1:8" ht="15.75" x14ac:dyDescent="0.25">
      <c r="A34" s="1" t="s">
        <v>47</v>
      </c>
      <c r="B34" s="17">
        <v>120671</v>
      </c>
      <c r="C34" s="23"/>
      <c r="D34" s="23"/>
      <c r="E34" s="23">
        <v>32393</v>
      </c>
      <c r="F34" s="23">
        <v>257370</v>
      </c>
      <c r="G34" s="23">
        <v>112286</v>
      </c>
      <c r="H34" s="13">
        <f t="shared" ref="H34:H68" si="2">SUM(B34:G34)</f>
        <v>522720</v>
      </c>
    </row>
    <row r="35" spans="1:8" ht="15.75" x14ac:dyDescent="0.25">
      <c r="A35" s="1" t="s">
        <v>48</v>
      </c>
      <c r="B35" s="17">
        <v>43455</v>
      </c>
      <c r="C35" s="24"/>
      <c r="D35" s="24"/>
      <c r="E35" s="24">
        <v>13371</v>
      </c>
      <c r="F35" s="24">
        <v>98787</v>
      </c>
      <c r="G35" s="24">
        <v>39343</v>
      </c>
      <c r="H35" s="14">
        <f t="shared" si="2"/>
        <v>194956</v>
      </c>
    </row>
    <row r="36" spans="1:8" ht="15.75" x14ac:dyDescent="0.25">
      <c r="A36" s="1" t="s">
        <v>49</v>
      </c>
      <c r="B36" s="17"/>
      <c r="C36" s="24">
        <v>136722</v>
      </c>
      <c r="D36" s="24"/>
      <c r="E36" s="24"/>
      <c r="F36" s="24"/>
      <c r="G36" s="24"/>
      <c r="H36" s="14">
        <f t="shared" si="2"/>
        <v>136722</v>
      </c>
    </row>
    <row r="37" spans="1:8" ht="15.75" x14ac:dyDescent="0.25">
      <c r="A37" s="1" t="s">
        <v>50</v>
      </c>
      <c r="B37" s="17">
        <v>1498332</v>
      </c>
      <c r="C37" s="24">
        <v>357</v>
      </c>
      <c r="D37" s="24"/>
      <c r="E37" s="24">
        <v>2927</v>
      </c>
      <c r="F37" s="24"/>
      <c r="G37" s="24">
        <v>55270</v>
      </c>
      <c r="H37" s="14">
        <f t="shared" si="2"/>
        <v>1556886</v>
      </c>
    </row>
    <row r="38" spans="1:8" ht="15.75" x14ac:dyDescent="0.25">
      <c r="A38" s="1" t="s">
        <v>51</v>
      </c>
      <c r="B38" s="17"/>
      <c r="C38" s="24"/>
      <c r="D38" s="24"/>
      <c r="E38" s="24"/>
      <c r="F38" s="24"/>
      <c r="G38" s="24"/>
      <c r="H38" s="14">
        <f t="shared" si="2"/>
        <v>0</v>
      </c>
    </row>
    <row r="39" spans="1:8" ht="15.75" x14ac:dyDescent="0.25">
      <c r="A39" s="1" t="s">
        <v>52</v>
      </c>
      <c r="B39" s="25"/>
      <c r="C39" s="24"/>
      <c r="D39" s="24"/>
      <c r="E39" s="24"/>
      <c r="F39" s="24"/>
      <c r="G39" s="24">
        <v>33538</v>
      </c>
      <c r="H39" s="14">
        <f t="shared" si="2"/>
        <v>33538</v>
      </c>
    </row>
    <row r="40" spans="1:8" ht="15.75" x14ac:dyDescent="0.25">
      <c r="A40" s="1" t="s">
        <v>53</v>
      </c>
      <c r="B40" s="17">
        <v>62627</v>
      </c>
      <c r="C40" s="24">
        <v>14795</v>
      </c>
      <c r="D40" s="24">
        <v>18805</v>
      </c>
      <c r="E40" s="24">
        <v>20412</v>
      </c>
      <c r="F40" s="24">
        <v>24433</v>
      </c>
      <c r="G40" s="24">
        <v>7673</v>
      </c>
      <c r="H40" s="14">
        <f t="shared" si="2"/>
        <v>148745</v>
      </c>
    </row>
    <row r="41" spans="1:8" ht="15.75" x14ac:dyDescent="0.25">
      <c r="A41" s="1" t="s">
        <v>54</v>
      </c>
      <c r="B41" s="17"/>
      <c r="C41" s="24"/>
      <c r="D41" s="24"/>
      <c r="E41" s="24">
        <v>150</v>
      </c>
      <c r="F41" s="24">
        <v>1175</v>
      </c>
      <c r="G41" s="24">
        <v>250</v>
      </c>
      <c r="H41" s="14">
        <f t="shared" si="2"/>
        <v>1575</v>
      </c>
    </row>
    <row r="42" spans="1:8" ht="15.75" x14ac:dyDescent="0.25">
      <c r="A42" s="1" t="s">
        <v>55</v>
      </c>
      <c r="B42" s="17">
        <v>250</v>
      </c>
      <c r="C42" s="24">
        <v>100</v>
      </c>
      <c r="D42" s="24">
        <v>1903</v>
      </c>
      <c r="E42" s="24">
        <v>10601</v>
      </c>
      <c r="F42" s="24">
        <v>3555</v>
      </c>
      <c r="G42" s="24">
        <v>17278</v>
      </c>
      <c r="H42" s="14">
        <f t="shared" si="2"/>
        <v>33687</v>
      </c>
    </row>
    <row r="43" spans="1:8" ht="15.75" x14ac:dyDescent="0.25">
      <c r="A43" s="1" t="s">
        <v>56</v>
      </c>
      <c r="B43" s="17">
        <v>2341</v>
      </c>
      <c r="C43" s="24">
        <v>4117</v>
      </c>
      <c r="D43" s="24">
        <v>739</v>
      </c>
      <c r="E43" s="24">
        <v>10660</v>
      </c>
      <c r="F43" s="24">
        <v>1105</v>
      </c>
      <c r="G43" s="24">
        <v>25041</v>
      </c>
      <c r="H43" s="14">
        <f t="shared" si="2"/>
        <v>44003</v>
      </c>
    </row>
    <row r="44" spans="1:8" ht="15.75" x14ac:dyDescent="0.25">
      <c r="A44" s="1" t="s">
        <v>57</v>
      </c>
      <c r="B44" s="17">
        <v>4020</v>
      </c>
      <c r="C44" s="24"/>
      <c r="D44" s="24"/>
      <c r="E44" s="24">
        <v>525</v>
      </c>
      <c r="F44" s="24">
        <v>6518</v>
      </c>
      <c r="G44" s="24">
        <v>633</v>
      </c>
      <c r="H44" s="14">
        <f t="shared" si="2"/>
        <v>11696</v>
      </c>
    </row>
    <row r="45" spans="1:8" ht="15.75" x14ac:dyDescent="0.25">
      <c r="A45" s="1" t="s">
        <v>58</v>
      </c>
      <c r="B45" s="17">
        <v>7036</v>
      </c>
      <c r="C45" s="24"/>
      <c r="D45" s="24"/>
      <c r="E45" s="24">
        <v>50</v>
      </c>
      <c r="F45" s="24">
        <v>11172</v>
      </c>
      <c r="G45" s="24">
        <v>4360</v>
      </c>
      <c r="H45" s="14">
        <f t="shared" si="2"/>
        <v>22618</v>
      </c>
    </row>
    <row r="46" spans="1:8" ht="15.75" x14ac:dyDescent="0.25">
      <c r="A46" s="1" t="s">
        <v>59</v>
      </c>
      <c r="B46" s="17">
        <v>1350</v>
      </c>
      <c r="C46" s="24">
        <v>300</v>
      </c>
      <c r="D46" s="24">
        <v>962</v>
      </c>
      <c r="E46" s="24">
        <v>605</v>
      </c>
      <c r="F46" s="24">
        <v>6898</v>
      </c>
      <c r="G46" s="24">
        <v>1470</v>
      </c>
      <c r="H46" s="14">
        <f t="shared" si="2"/>
        <v>11585</v>
      </c>
    </row>
    <row r="47" spans="1:8" ht="15.75" x14ac:dyDescent="0.25">
      <c r="A47" s="1" t="s">
        <v>60</v>
      </c>
      <c r="B47" s="17">
        <v>339</v>
      </c>
      <c r="C47" s="24">
        <v>1396</v>
      </c>
      <c r="D47" s="24">
        <v>367</v>
      </c>
      <c r="E47" s="24">
        <v>2350</v>
      </c>
      <c r="F47" s="24">
        <v>50</v>
      </c>
      <c r="G47" s="24">
        <v>1898</v>
      </c>
      <c r="H47" s="14">
        <f t="shared" si="2"/>
        <v>6400</v>
      </c>
    </row>
    <row r="48" spans="1:8" ht="15.75" x14ac:dyDescent="0.25">
      <c r="A48" s="1" t="s">
        <v>61</v>
      </c>
      <c r="B48" s="17">
        <v>1250</v>
      </c>
      <c r="C48" s="24">
        <v>250</v>
      </c>
      <c r="D48" s="24">
        <v>517</v>
      </c>
      <c r="E48" s="24">
        <v>417</v>
      </c>
      <c r="F48" s="24">
        <v>100</v>
      </c>
      <c r="G48" s="24">
        <v>600</v>
      </c>
      <c r="H48" s="14">
        <f t="shared" si="2"/>
        <v>3134</v>
      </c>
    </row>
    <row r="49" spans="1:8" ht="15.75" x14ac:dyDescent="0.25">
      <c r="A49" s="1" t="s">
        <v>62</v>
      </c>
      <c r="B49" s="17">
        <v>41110</v>
      </c>
      <c r="C49" s="24">
        <v>25727</v>
      </c>
      <c r="D49" s="24">
        <v>21055</v>
      </c>
      <c r="E49" s="24">
        <v>96342</v>
      </c>
      <c r="F49" s="24">
        <v>21573</v>
      </c>
      <c r="G49" s="24">
        <v>110531</v>
      </c>
      <c r="H49" s="14">
        <f t="shared" si="2"/>
        <v>316338</v>
      </c>
    </row>
    <row r="50" spans="1:8" ht="15.75" x14ac:dyDescent="0.25">
      <c r="A50" s="1" t="s">
        <v>63</v>
      </c>
      <c r="B50" s="17"/>
      <c r="C50" s="24"/>
      <c r="D50" s="24"/>
      <c r="E50" s="24">
        <v>741</v>
      </c>
      <c r="F50" s="24">
        <v>17155</v>
      </c>
      <c r="G50" s="24">
        <v>4441</v>
      </c>
      <c r="H50" s="14">
        <f t="shared" si="2"/>
        <v>22337</v>
      </c>
    </row>
    <row r="51" spans="1:8" ht="15.75" x14ac:dyDescent="0.25">
      <c r="A51" s="1" t="s">
        <v>64</v>
      </c>
      <c r="B51" s="17">
        <v>2404</v>
      </c>
      <c r="C51" s="24"/>
      <c r="D51" s="24"/>
      <c r="E51" s="24">
        <v>646</v>
      </c>
      <c r="F51" s="24">
        <v>4863</v>
      </c>
      <c r="G51" s="24">
        <v>2238</v>
      </c>
      <c r="H51" s="14">
        <f t="shared" si="2"/>
        <v>10151</v>
      </c>
    </row>
    <row r="52" spans="1:8" ht="15.75" x14ac:dyDescent="0.25">
      <c r="A52" s="1" t="s">
        <v>65</v>
      </c>
      <c r="B52" s="17"/>
      <c r="C52" s="24"/>
      <c r="D52" s="24">
        <v>430</v>
      </c>
      <c r="E52" s="24">
        <v>2342</v>
      </c>
      <c r="F52" s="24">
        <v>1874</v>
      </c>
      <c r="G52" s="24">
        <v>2614</v>
      </c>
      <c r="H52" s="14">
        <f t="shared" si="2"/>
        <v>7260</v>
      </c>
    </row>
    <row r="53" spans="1:8" ht="15.75" x14ac:dyDescent="0.25">
      <c r="A53" s="1" t="s">
        <v>66</v>
      </c>
      <c r="B53" s="17">
        <v>31109</v>
      </c>
      <c r="C53" s="24"/>
      <c r="D53" s="24">
        <v>14612</v>
      </c>
      <c r="E53" s="24">
        <v>59518</v>
      </c>
      <c r="F53" s="24">
        <v>3305</v>
      </c>
      <c r="G53" s="24"/>
      <c r="H53" s="14">
        <f t="shared" si="2"/>
        <v>108544</v>
      </c>
    </row>
    <row r="54" spans="1:8" ht="15.75" x14ac:dyDescent="0.25">
      <c r="A54" s="1" t="s">
        <v>67</v>
      </c>
      <c r="B54" s="17"/>
      <c r="C54" s="24"/>
      <c r="D54" s="24"/>
      <c r="E54" s="24">
        <v>20025</v>
      </c>
      <c r="F54" s="24"/>
      <c r="G54" s="24">
        <v>13970</v>
      </c>
      <c r="H54" s="14">
        <f t="shared" si="2"/>
        <v>33995</v>
      </c>
    </row>
    <row r="55" spans="1:8" ht="15.75" x14ac:dyDescent="0.25">
      <c r="A55" s="1" t="s">
        <v>68</v>
      </c>
      <c r="B55" s="17"/>
      <c r="C55" s="24">
        <v>143</v>
      </c>
      <c r="D55" s="24"/>
      <c r="E55" s="24">
        <v>159</v>
      </c>
      <c r="F55" s="24"/>
      <c r="G55" s="24"/>
      <c r="H55" s="14">
        <f t="shared" si="2"/>
        <v>302</v>
      </c>
    </row>
    <row r="56" spans="1:8" ht="15.75" x14ac:dyDescent="0.25">
      <c r="A56" s="1" t="s">
        <v>69</v>
      </c>
      <c r="B56" s="17"/>
      <c r="C56" s="24"/>
      <c r="D56" s="24"/>
      <c r="E56" s="24"/>
      <c r="F56" s="24"/>
      <c r="G56" s="24"/>
      <c r="H56" s="14">
        <f t="shared" si="2"/>
        <v>0</v>
      </c>
    </row>
    <row r="57" spans="1:8" ht="15.75" x14ac:dyDescent="0.25">
      <c r="A57" s="1" t="s">
        <v>70</v>
      </c>
      <c r="B57" s="17"/>
      <c r="C57" s="24"/>
      <c r="D57" s="24"/>
      <c r="E57" s="24">
        <v>6713</v>
      </c>
      <c r="F57" s="24">
        <v>18790</v>
      </c>
      <c r="G57" s="24">
        <v>31300</v>
      </c>
      <c r="H57" s="14">
        <f t="shared" si="2"/>
        <v>56803</v>
      </c>
    </row>
    <row r="58" spans="1:8" ht="15.75" x14ac:dyDescent="0.25">
      <c r="A58" s="1" t="s">
        <v>71</v>
      </c>
      <c r="B58" s="17"/>
      <c r="C58" s="24"/>
      <c r="D58" s="24"/>
      <c r="E58" s="24"/>
      <c r="F58" s="24"/>
      <c r="G58" s="24"/>
      <c r="H58" s="14">
        <f t="shared" si="2"/>
        <v>0</v>
      </c>
    </row>
    <row r="59" spans="1:8" ht="15.75" x14ac:dyDescent="0.25">
      <c r="A59" s="1" t="s">
        <v>72</v>
      </c>
      <c r="B59" s="17"/>
      <c r="C59" s="24"/>
      <c r="D59" s="24"/>
      <c r="E59" s="24"/>
      <c r="F59" s="24"/>
      <c r="G59" s="24"/>
      <c r="H59" s="14">
        <f t="shared" si="2"/>
        <v>0</v>
      </c>
    </row>
    <row r="60" spans="1:8" ht="15.75" x14ac:dyDescent="0.25">
      <c r="A60" s="1" t="s">
        <v>73</v>
      </c>
      <c r="B60" s="17"/>
      <c r="C60" s="24"/>
      <c r="D60" s="24"/>
      <c r="E60" s="24"/>
      <c r="F60" s="24"/>
      <c r="G60" s="24"/>
      <c r="H60" s="14">
        <f t="shared" si="2"/>
        <v>0</v>
      </c>
    </row>
    <row r="61" spans="1:8" ht="15.75" x14ac:dyDescent="0.25">
      <c r="A61" s="1" t="s">
        <v>74</v>
      </c>
      <c r="B61" s="24"/>
      <c r="C61" s="24"/>
      <c r="D61" s="24"/>
      <c r="E61" s="24"/>
      <c r="F61" s="24">
        <v>4780</v>
      </c>
      <c r="G61" s="24"/>
      <c r="H61" s="14">
        <f t="shared" si="2"/>
        <v>4780</v>
      </c>
    </row>
    <row r="62" spans="1:8" ht="15.75" x14ac:dyDescent="0.25">
      <c r="A62" s="1" t="s">
        <v>75</v>
      </c>
      <c r="B62" s="24"/>
      <c r="C62" s="24"/>
      <c r="D62" s="24"/>
      <c r="E62" s="24"/>
      <c r="F62" s="24"/>
      <c r="G62" s="24"/>
      <c r="H62" s="14">
        <f t="shared" si="2"/>
        <v>0</v>
      </c>
    </row>
    <row r="63" spans="1:8" ht="15.75" x14ac:dyDescent="0.25">
      <c r="A63" s="1" t="s">
        <v>76</v>
      </c>
      <c r="B63" s="24"/>
      <c r="C63" s="24"/>
      <c r="D63" s="24"/>
      <c r="E63" s="24"/>
      <c r="F63" s="24">
        <v>6150</v>
      </c>
      <c r="G63" s="24"/>
      <c r="H63" s="14">
        <f t="shared" si="2"/>
        <v>6150</v>
      </c>
    </row>
    <row r="64" spans="1:8" ht="15.75" x14ac:dyDescent="0.25">
      <c r="A64" s="1" t="s">
        <v>77</v>
      </c>
      <c r="B64" s="24"/>
      <c r="C64" s="24"/>
      <c r="D64" s="24"/>
      <c r="E64" s="24"/>
      <c r="F64" s="24"/>
      <c r="G64" s="24">
        <v>0</v>
      </c>
      <c r="H64" s="14">
        <f t="shared" si="2"/>
        <v>0</v>
      </c>
    </row>
    <row r="65" spans="1:8" ht="15.75" x14ac:dyDescent="0.25">
      <c r="A65" s="1" t="s">
        <v>78</v>
      </c>
      <c r="B65" s="24"/>
      <c r="C65" s="24"/>
      <c r="D65" s="24"/>
      <c r="E65" s="24">
        <v>2713</v>
      </c>
      <c r="F65" s="24"/>
      <c r="G65" s="24">
        <v>50698</v>
      </c>
      <c r="H65" s="14">
        <f t="shared" si="2"/>
        <v>53411</v>
      </c>
    </row>
    <row r="66" spans="1:8" ht="15.75" x14ac:dyDescent="0.25">
      <c r="A66" s="1" t="s">
        <v>40</v>
      </c>
      <c r="B66" s="24">
        <v>100</v>
      </c>
      <c r="C66" s="24">
        <v>50</v>
      </c>
      <c r="D66" s="24">
        <v>250</v>
      </c>
      <c r="E66" s="24">
        <v>596</v>
      </c>
      <c r="F66" s="24">
        <v>9718</v>
      </c>
      <c r="G66" s="24">
        <v>749</v>
      </c>
      <c r="H66" s="14">
        <f t="shared" si="2"/>
        <v>11463</v>
      </c>
    </row>
    <row r="67" spans="1:8" ht="15.75" x14ac:dyDescent="0.25">
      <c r="A67" s="1" t="s">
        <v>79</v>
      </c>
      <c r="B67" s="24"/>
      <c r="C67" s="24"/>
      <c r="D67" s="24"/>
      <c r="E67" s="24"/>
      <c r="F67" s="24"/>
      <c r="G67" s="24"/>
      <c r="H67" s="14">
        <f t="shared" si="2"/>
        <v>0</v>
      </c>
    </row>
    <row r="68" spans="1:8" ht="15.75" x14ac:dyDescent="0.25">
      <c r="A68" s="1" t="s">
        <v>80</v>
      </c>
      <c r="B68" s="24"/>
      <c r="C68" s="24"/>
      <c r="D68" s="24"/>
      <c r="E68" s="24"/>
      <c r="F68" s="24"/>
      <c r="G68" s="24"/>
      <c r="H68" s="14">
        <f t="shared" si="2"/>
        <v>0</v>
      </c>
    </row>
    <row r="69" spans="1:8" ht="15.75" x14ac:dyDescent="0.25">
      <c r="A69" s="1" t="s">
        <v>81</v>
      </c>
      <c r="B69" s="24"/>
      <c r="C69" s="24"/>
      <c r="D69" s="24"/>
      <c r="E69" s="24"/>
      <c r="F69" s="24">
        <v>305133</v>
      </c>
      <c r="G69" s="24"/>
      <c r="H69" s="14">
        <f t="shared" ref="H69:H74" si="3">SUM(B69:G69)</f>
        <v>305133</v>
      </c>
    </row>
    <row r="70" spans="1:8" ht="15.75" x14ac:dyDescent="0.25">
      <c r="A70" s="1" t="s">
        <v>82</v>
      </c>
      <c r="B70" s="24"/>
      <c r="C70" s="24"/>
      <c r="D70" s="24"/>
      <c r="E70" s="24"/>
      <c r="F70" s="24"/>
      <c r="G70" s="24"/>
      <c r="H70" s="14">
        <f t="shared" si="3"/>
        <v>0</v>
      </c>
    </row>
    <row r="71" spans="1:8" ht="15.75" x14ac:dyDescent="0.25">
      <c r="A71" s="1" t="s">
        <v>83</v>
      </c>
      <c r="B71" s="24">
        <v>201126</v>
      </c>
      <c r="C71" s="24">
        <v>201126</v>
      </c>
      <c r="D71" s="24">
        <v>201126</v>
      </c>
      <c r="E71" s="24">
        <v>201126</v>
      </c>
      <c r="F71" s="24">
        <v>-804504</v>
      </c>
      <c r="G71" s="24"/>
      <c r="H71" s="14">
        <f t="shared" si="3"/>
        <v>0</v>
      </c>
    </row>
    <row r="72" spans="1:8" ht="15.75" x14ac:dyDescent="0.25">
      <c r="A72" s="1" t="s">
        <v>84</v>
      </c>
      <c r="B72" s="24"/>
      <c r="C72" s="24"/>
      <c r="D72" s="24"/>
      <c r="E72" s="24"/>
      <c r="F72" s="24"/>
      <c r="G72" s="24"/>
      <c r="H72" s="14">
        <f t="shared" si="3"/>
        <v>0</v>
      </c>
    </row>
    <row r="73" spans="1:8" ht="15.75" x14ac:dyDescent="0.25">
      <c r="A73" s="1" t="s">
        <v>85</v>
      </c>
      <c r="B73" s="24"/>
      <c r="C73" s="24"/>
      <c r="D73" s="24">
        <v>516181</v>
      </c>
      <c r="E73" s="24"/>
      <c r="F73" s="24"/>
      <c r="G73" s="24">
        <v>-516181</v>
      </c>
      <c r="H73" s="14">
        <f t="shared" si="3"/>
        <v>0</v>
      </c>
    </row>
    <row r="74" spans="1:8" ht="15.75" x14ac:dyDescent="0.25">
      <c r="A74" s="1"/>
      <c r="B74" s="26"/>
      <c r="C74" s="26"/>
      <c r="D74" s="26"/>
      <c r="E74" s="26"/>
      <c r="F74" s="26"/>
      <c r="G74" s="26"/>
      <c r="H74" s="19">
        <f t="shared" si="3"/>
        <v>0</v>
      </c>
    </row>
    <row r="75" spans="1:8" ht="15.75" x14ac:dyDescent="0.25">
      <c r="A75" s="21" t="s">
        <v>86</v>
      </c>
      <c r="B75" s="13">
        <f t="shared" ref="B75:H75" si="4">SUM(B34:B74)</f>
        <v>2017520</v>
      </c>
      <c r="C75" s="13">
        <f t="shared" si="4"/>
        <v>385083</v>
      </c>
      <c r="D75" s="13">
        <f t="shared" si="4"/>
        <v>776947</v>
      </c>
      <c r="E75" s="13">
        <f t="shared" si="4"/>
        <v>485382</v>
      </c>
      <c r="F75" s="13">
        <f t="shared" si="4"/>
        <v>0</v>
      </c>
      <c r="G75" s="13">
        <f t="shared" si="4"/>
        <v>0</v>
      </c>
      <c r="H75" s="13">
        <f t="shared" si="4"/>
        <v>3664932</v>
      </c>
    </row>
    <row r="76" spans="1:8" ht="15.75" x14ac:dyDescent="0.25">
      <c r="A76" s="1"/>
      <c r="B76" s="1"/>
      <c r="C76" s="1"/>
      <c r="D76" s="1"/>
      <c r="E76" s="1"/>
      <c r="F76" s="1"/>
      <c r="G76" s="1"/>
      <c r="H76" s="1"/>
    </row>
    <row r="77" spans="1:8" ht="16.5" thickBot="1" x14ac:dyDescent="0.3">
      <c r="A77" s="1" t="s">
        <v>87</v>
      </c>
      <c r="B77" s="27">
        <f t="shared" ref="B77:G77" si="5">B31-B75</f>
        <v>247309</v>
      </c>
      <c r="C77" s="27">
        <f t="shared" si="5"/>
        <v>-57573</v>
      </c>
      <c r="D77" s="27">
        <f t="shared" si="5"/>
        <v>-11634</v>
      </c>
      <c r="E77" s="27">
        <f t="shared" si="5"/>
        <v>-290564</v>
      </c>
      <c r="F77" s="27">
        <f t="shared" si="5"/>
        <v>64588</v>
      </c>
      <c r="G77" s="27">
        <f t="shared" si="5"/>
        <v>250000</v>
      </c>
      <c r="H77" s="27">
        <f>H31-H75</f>
        <v>202126</v>
      </c>
    </row>
    <row r="78" spans="1:8" ht="15.75" thickTop="1" x14ac:dyDescent="0.25"/>
  </sheetData>
  <mergeCells count="3">
    <mergeCell ref="A5:H5"/>
    <mergeCell ref="A1:K1"/>
    <mergeCell ref="A2:K2"/>
  </mergeCells>
  <pageMargins left="0.25" right="0.25" top="0.75" bottom="0.75" header="0.3" footer="0.3"/>
  <pageSetup paperSize="5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workbookViewId="0">
      <selection activeCell="A2" sqref="A2:E2"/>
    </sheetView>
  </sheetViews>
  <sheetFormatPr defaultRowHeight="15" x14ac:dyDescent="0.25"/>
  <cols>
    <col min="1" max="1" width="51.7109375" customWidth="1"/>
    <col min="2" max="2" width="4.42578125" customWidth="1"/>
    <col min="3" max="3" width="7.7109375" customWidth="1"/>
    <col min="4" max="4" width="13.42578125" customWidth="1"/>
    <col min="5" max="5" width="12.5703125" customWidth="1"/>
  </cols>
  <sheetData>
    <row r="1" spans="1:5" x14ac:dyDescent="0.25">
      <c r="A1" s="58"/>
      <c r="B1" s="58"/>
      <c r="C1" s="58"/>
      <c r="D1" s="58"/>
    </row>
    <row r="2" spans="1:5" ht="15.75" x14ac:dyDescent="0.25">
      <c r="A2" s="59" t="s">
        <v>88</v>
      </c>
      <c r="B2" s="59"/>
      <c r="C2" s="59"/>
      <c r="D2" s="59"/>
      <c r="E2" s="59"/>
    </row>
    <row r="3" spans="1:5" ht="15.75" x14ac:dyDescent="0.25">
      <c r="A3" s="59" t="s">
        <v>151</v>
      </c>
      <c r="B3" s="59"/>
      <c r="C3" s="59"/>
      <c r="D3" s="59"/>
      <c r="E3" s="59"/>
    </row>
    <row r="4" spans="1:5" ht="15.75" x14ac:dyDescent="0.25">
      <c r="A4" s="59" t="s">
        <v>89</v>
      </c>
      <c r="B4" s="59"/>
      <c r="C4" s="59"/>
      <c r="D4" s="59"/>
      <c r="E4" s="59"/>
    </row>
    <row r="5" spans="1:5" ht="15.75" x14ac:dyDescent="0.25">
      <c r="A5" s="29"/>
      <c r="B5" s="29"/>
      <c r="C5" s="29"/>
      <c r="D5" s="29"/>
    </row>
    <row r="6" spans="1:5" ht="15.75" x14ac:dyDescent="0.25">
      <c r="A6" s="29"/>
      <c r="B6" s="29"/>
      <c r="C6" s="29"/>
      <c r="D6" s="29"/>
    </row>
    <row r="7" spans="1:5" ht="15.75" x14ac:dyDescent="0.25">
      <c r="A7" s="30" t="s">
        <v>90</v>
      </c>
      <c r="B7" s="29"/>
      <c r="C7" s="29"/>
      <c r="D7" s="31" t="s">
        <v>91</v>
      </c>
    </row>
    <row r="8" spans="1:5" ht="15.75" x14ac:dyDescent="0.25">
      <c r="A8" s="29"/>
      <c r="B8" s="29"/>
      <c r="C8" s="29"/>
      <c r="D8" s="29"/>
    </row>
    <row r="9" spans="1:5" ht="15.75" x14ac:dyDescent="0.25">
      <c r="A9" s="32" t="s">
        <v>92</v>
      </c>
      <c r="B9" s="29"/>
      <c r="C9" s="29"/>
      <c r="D9" s="29"/>
    </row>
    <row r="10" spans="1:5" ht="15.75" x14ac:dyDescent="0.25">
      <c r="A10" s="29"/>
      <c r="B10" s="29"/>
      <c r="C10" s="29"/>
      <c r="D10" s="29"/>
    </row>
    <row r="11" spans="1:5" ht="15.75" x14ac:dyDescent="0.25">
      <c r="A11" s="29" t="s">
        <v>133</v>
      </c>
      <c r="B11" s="29"/>
      <c r="C11" s="29"/>
      <c r="D11" s="23">
        <v>11775</v>
      </c>
    </row>
    <row r="12" spans="1:5" ht="15.75" x14ac:dyDescent="0.25">
      <c r="A12" s="29" t="s">
        <v>132</v>
      </c>
      <c r="B12" s="29"/>
      <c r="C12" s="29"/>
      <c r="D12" s="24">
        <v>14050</v>
      </c>
    </row>
    <row r="13" spans="1:5" ht="15.75" x14ac:dyDescent="0.25">
      <c r="A13" s="29" t="s">
        <v>134</v>
      </c>
      <c r="B13" s="29"/>
      <c r="C13" s="29"/>
      <c r="D13" s="24">
        <v>27500</v>
      </c>
    </row>
    <row r="14" spans="1:5" ht="15.75" x14ac:dyDescent="0.25">
      <c r="A14" s="29" t="s">
        <v>135</v>
      </c>
      <c r="B14" s="29"/>
      <c r="C14" s="29"/>
      <c r="D14" s="24">
        <v>5000</v>
      </c>
    </row>
    <row r="15" spans="1:5" ht="15.75" x14ac:dyDescent="0.25">
      <c r="A15" s="29" t="s">
        <v>136</v>
      </c>
      <c r="B15" s="29"/>
      <c r="C15" s="29"/>
      <c r="D15" s="24">
        <v>25000</v>
      </c>
    </row>
    <row r="16" spans="1:5" ht="15.75" x14ac:dyDescent="0.25">
      <c r="A16" s="29" t="s">
        <v>93</v>
      </c>
      <c r="B16" s="29"/>
      <c r="C16" s="29"/>
      <c r="D16" s="37">
        <v>10000</v>
      </c>
      <c r="E16" s="55"/>
    </row>
    <row r="17" spans="1:5" ht="15.75" x14ac:dyDescent="0.25">
      <c r="A17" s="29" t="s">
        <v>159</v>
      </c>
      <c r="B17" s="29"/>
      <c r="C17" s="29"/>
      <c r="D17" s="33">
        <v>5000</v>
      </c>
      <c r="E17" s="34"/>
    </row>
    <row r="18" spans="1:5" ht="15.75" x14ac:dyDescent="0.25">
      <c r="A18" s="35" t="s">
        <v>94</v>
      </c>
      <c r="B18" s="29"/>
      <c r="C18" s="29"/>
      <c r="D18" s="24">
        <f>SUM(D11:D17)</f>
        <v>98325</v>
      </c>
      <c r="E18" s="23">
        <f>D18</f>
        <v>98325</v>
      </c>
    </row>
    <row r="19" spans="1:5" ht="15.75" x14ac:dyDescent="0.25">
      <c r="A19" s="29"/>
      <c r="B19" s="29"/>
      <c r="C19" s="29"/>
      <c r="D19" s="29"/>
    </row>
    <row r="20" spans="1:5" ht="15.75" x14ac:dyDescent="0.25">
      <c r="A20" s="32" t="s">
        <v>95</v>
      </c>
      <c r="B20" s="29"/>
      <c r="C20" s="29"/>
      <c r="D20" s="29"/>
    </row>
    <row r="21" spans="1:5" ht="15.75" x14ac:dyDescent="0.25">
      <c r="A21" s="29"/>
      <c r="B21" s="29"/>
      <c r="C21" s="29"/>
      <c r="D21" s="29"/>
    </row>
    <row r="22" spans="1:5" ht="15.75" x14ac:dyDescent="0.25">
      <c r="A22" s="29" t="s">
        <v>96</v>
      </c>
      <c r="B22" s="29"/>
      <c r="C22" s="29"/>
      <c r="D22" s="24"/>
    </row>
    <row r="23" spans="1:5" ht="15.75" x14ac:dyDescent="0.25">
      <c r="A23" s="29" t="s">
        <v>97</v>
      </c>
      <c r="B23" s="29"/>
      <c r="C23" s="29"/>
      <c r="D23" s="23">
        <v>10000</v>
      </c>
      <c r="E23" s="36"/>
    </row>
    <row r="24" spans="1:5" ht="15.75" x14ac:dyDescent="0.25">
      <c r="A24" s="29" t="s">
        <v>137</v>
      </c>
      <c r="B24" s="29"/>
      <c r="C24" s="29"/>
      <c r="D24" s="37">
        <v>6000</v>
      </c>
      <c r="E24" s="36"/>
    </row>
    <row r="25" spans="1:5" ht="15.75" x14ac:dyDescent="0.25">
      <c r="A25" s="29" t="s">
        <v>138</v>
      </c>
      <c r="B25" s="29"/>
      <c r="C25" s="29"/>
      <c r="D25" s="33">
        <v>12000</v>
      </c>
      <c r="E25" s="36"/>
    </row>
    <row r="26" spans="1:5" ht="15.75" x14ac:dyDescent="0.25">
      <c r="A26" s="35" t="s">
        <v>98</v>
      </c>
      <c r="B26" s="29"/>
      <c r="C26" s="29"/>
      <c r="D26" s="24">
        <f>SUM(D23:D25)</f>
        <v>28000</v>
      </c>
      <c r="E26" s="13">
        <f>D26</f>
        <v>28000</v>
      </c>
    </row>
    <row r="27" spans="1:5" ht="15.75" x14ac:dyDescent="0.25">
      <c r="A27" s="35"/>
      <c r="B27" s="29"/>
      <c r="C27" s="29"/>
      <c r="D27" s="24"/>
      <c r="E27" s="14"/>
    </row>
    <row r="28" spans="1:5" ht="15.75" x14ac:dyDescent="0.25">
      <c r="A28" s="29" t="s">
        <v>156</v>
      </c>
      <c r="B28" s="29"/>
      <c r="C28" s="29"/>
      <c r="D28" s="24"/>
      <c r="E28" s="14"/>
    </row>
    <row r="29" spans="1:5" ht="15.75" x14ac:dyDescent="0.25">
      <c r="A29" s="29" t="s">
        <v>139</v>
      </c>
      <c r="B29" s="29" t="s">
        <v>157</v>
      </c>
      <c r="C29" s="53"/>
      <c r="D29" s="54">
        <v>500000</v>
      </c>
      <c r="E29" s="14"/>
    </row>
    <row r="30" spans="1:5" ht="15.75" x14ac:dyDescent="0.25">
      <c r="A30" s="38" t="s">
        <v>140</v>
      </c>
      <c r="B30" s="29"/>
      <c r="C30" s="29"/>
      <c r="D30" s="24">
        <v>7500</v>
      </c>
      <c r="E30" s="14"/>
    </row>
    <row r="31" spans="1:5" ht="15.75" x14ac:dyDescent="0.25">
      <c r="A31" s="29" t="s">
        <v>141</v>
      </c>
      <c r="B31" s="29"/>
      <c r="C31" s="29"/>
      <c r="D31" s="24">
        <v>6500</v>
      </c>
      <c r="E31" s="14"/>
    </row>
    <row r="32" spans="1:5" ht="15.75" x14ac:dyDescent="0.25">
      <c r="A32" s="29" t="s">
        <v>142</v>
      </c>
      <c r="B32" s="29"/>
      <c r="C32" s="29"/>
      <c r="D32" s="24">
        <v>6000</v>
      </c>
      <c r="E32" s="14"/>
    </row>
    <row r="33" spans="1:5" ht="15.75" x14ac:dyDescent="0.25">
      <c r="A33" s="29" t="s">
        <v>143</v>
      </c>
      <c r="B33" s="29"/>
      <c r="C33" s="29"/>
      <c r="D33" s="24">
        <v>6000</v>
      </c>
      <c r="E33" s="14"/>
    </row>
    <row r="34" spans="1:5" ht="15.75" x14ac:dyDescent="0.25">
      <c r="A34" s="29" t="s">
        <v>144</v>
      </c>
      <c r="B34" s="29"/>
      <c r="C34" s="29"/>
      <c r="D34" s="33">
        <v>3800</v>
      </c>
      <c r="E34" s="14"/>
    </row>
    <row r="35" spans="1:5" ht="15.75" x14ac:dyDescent="0.25">
      <c r="A35" s="35" t="s">
        <v>98</v>
      </c>
      <c r="B35" s="29"/>
      <c r="C35" s="29"/>
      <c r="D35" s="24">
        <f>SUM(D29:D34)</f>
        <v>529800</v>
      </c>
      <c r="E35" s="14">
        <f>D35</f>
        <v>529800</v>
      </c>
    </row>
    <row r="36" spans="1:5" ht="15.75" x14ac:dyDescent="0.25">
      <c r="A36" s="35"/>
      <c r="B36" s="29"/>
      <c r="C36" s="29"/>
      <c r="D36" s="24"/>
      <c r="E36" s="14"/>
    </row>
    <row r="37" spans="1:5" ht="15.75" x14ac:dyDescent="0.25">
      <c r="A37" s="38" t="s">
        <v>99</v>
      </c>
      <c r="B37" s="29"/>
      <c r="C37" s="29"/>
      <c r="D37" s="24"/>
      <c r="E37" s="14"/>
    </row>
    <row r="38" spans="1:5" ht="15.75" x14ac:dyDescent="0.25">
      <c r="A38" s="38" t="s">
        <v>145</v>
      </c>
      <c r="B38" s="29"/>
      <c r="C38" s="29"/>
      <c r="D38" s="24">
        <v>18000</v>
      </c>
      <c r="E38" s="14"/>
    </row>
    <row r="39" spans="1:5" ht="15.75" x14ac:dyDescent="0.25">
      <c r="A39" s="38" t="s">
        <v>146</v>
      </c>
      <c r="B39" s="29"/>
      <c r="C39" s="29"/>
      <c r="D39" s="33">
        <v>10000</v>
      </c>
      <c r="E39" s="14"/>
    </row>
    <row r="40" spans="1:5" ht="15.75" x14ac:dyDescent="0.25">
      <c r="A40" s="35" t="s">
        <v>98</v>
      </c>
      <c r="B40" s="29"/>
      <c r="C40" s="29"/>
      <c r="D40" s="24">
        <f>SUM(D38:D39)</f>
        <v>28000</v>
      </c>
      <c r="E40" s="14">
        <f>D40</f>
        <v>28000</v>
      </c>
    </row>
    <row r="41" spans="1:5" ht="15.75" x14ac:dyDescent="0.25">
      <c r="A41" s="35"/>
      <c r="B41" s="29"/>
      <c r="C41" s="29"/>
      <c r="D41" s="24"/>
      <c r="E41" s="14"/>
    </row>
    <row r="42" spans="1:5" ht="15.75" x14ac:dyDescent="0.25">
      <c r="A42" s="39" t="s">
        <v>100</v>
      </c>
      <c r="B42" s="29"/>
      <c r="C42" s="29"/>
      <c r="D42" s="24"/>
      <c r="E42" s="14"/>
    </row>
    <row r="43" spans="1:5" ht="15.75" x14ac:dyDescent="0.25">
      <c r="A43" s="39" t="s">
        <v>147</v>
      </c>
      <c r="B43" s="29"/>
      <c r="C43" s="29"/>
      <c r="D43" s="24">
        <v>9500</v>
      </c>
      <c r="E43" s="14"/>
    </row>
    <row r="44" spans="1:5" ht="15.75" x14ac:dyDescent="0.25">
      <c r="A44" s="39" t="s">
        <v>148</v>
      </c>
      <c r="B44" s="29"/>
      <c r="C44" s="29"/>
      <c r="D44" s="33">
        <v>8000</v>
      </c>
      <c r="E44" s="14"/>
    </row>
    <row r="45" spans="1:5" ht="15.75" x14ac:dyDescent="0.25">
      <c r="A45" s="39"/>
      <c r="B45" s="29"/>
      <c r="C45" s="29"/>
      <c r="D45" s="24">
        <f>SUM(D43:D44)</f>
        <v>17500</v>
      </c>
      <c r="E45" s="14">
        <f>D45</f>
        <v>17500</v>
      </c>
    </row>
    <row r="46" spans="1:5" ht="15.75" x14ac:dyDescent="0.25">
      <c r="A46" s="29" t="s">
        <v>149</v>
      </c>
      <c r="B46" s="29"/>
      <c r="C46" s="29"/>
      <c r="D46" s="37"/>
      <c r="E46" s="14"/>
    </row>
    <row r="47" spans="1:5" ht="15.75" x14ac:dyDescent="0.25">
      <c r="A47" s="29" t="s">
        <v>150</v>
      </c>
      <c r="B47" s="29"/>
      <c r="C47" s="29"/>
      <c r="D47" s="33">
        <v>26500</v>
      </c>
      <c r="E47" s="19"/>
    </row>
    <row r="48" spans="1:5" ht="15.75" x14ac:dyDescent="0.25">
      <c r="A48" s="35" t="s">
        <v>3</v>
      </c>
      <c r="B48" s="29"/>
      <c r="C48" s="29"/>
      <c r="D48" s="37"/>
      <c r="E48" s="40">
        <f>SUM(E26:E47)</f>
        <v>603300</v>
      </c>
    </row>
    <row r="49" spans="1:5" ht="15.75" x14ac:dyDescent="0.25">
      <c r="A49" s="29"/>
      <c r="B49" s="29"/>
      <c r="C49" s="29"/>
      <c r="D49" s="40"/>
      <c r="E49" s="36"/>
    </row>
    <row r="50" spans="1:5" ht="15.75" x14ac:dyDescent="0.25">
      <c r="A50" s="29"/>
      <c r="B50" s="29"/>
      <c r="C50" s="29"/>
      <c r="D50" s="29"/>
      <c r="E50" s="36"/>
    </row>
    <row r="51" spans="1:5" ht="16.5" thickBot="1" x14ac:dyDescent="0.3">
      <c r="A51" s="30" t="s">
        <v>101</v>
      </c>
      <c r="B51" s="29"/>
      <c r="C51" s="29"/>
      <c r="D51" s="40"/>
      <c r="E51" s="27">
        <f>E18+E48</f>
        <v>701625</v>
      </c>
    </row>
    <row r="52" spans="1:5" ht="15.75" thickTop="1" x14ac:dyDescent="0.25"/>
    <row r="54" spans="1:5" x14ac:dyDescent="0.25">
      <c r="A54" t="s">
        <v>158</v>
      </c>
    </row>
    <row r="55" spans="1:5" x14ac:dyDescent="0.25">
      <c r="A55" t="s">
        <v>160</v>
      </c>
    </row>
    <row r="56" spans="1:5" x14ac:dyDescent="0.25">
      <c r="A56" t="s">
        <v>161</v>
      </c>
    </row>
    <row r="57" spans="1:5" x14ac:dyDescent="0.25">
      <c r="A57" t="s">
        <v>162</v>
      </c>
    </row>
    <row r="58" spans="1:5" x14ac:dyDescent="0.25">
      <c r="A58" t="s">
        <v>163</v>
      </c>
    </row>
  </sheetData>
  <mergeCells count="4">
    <mergeCell ref="A1:D1"/>
    <mergeCell ref="A2:E2"/>
    <mergeCell ref="A3:E3"/>
    <mergeCell ref="A4:E4"/>
  </mergeCells>
  <pageMargins left="0.7" right="0.7" top="0.75" bottom="0.75" header="0.3" footer="0.3"/>
  <pageSetup paperSize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65"/>
  <sheetViews>
    <sheetView workbookViewId="0">
      <selection activeCell="H8" sqref="H8"/>
    </sheetView>
  </sheetViews>
  <sheetFormatPr defaultRowHeight="15" x14ac:dyDescent="0.25"/>
  <cols>
    <col min="2" max="2" width="62.140625" customWidth="1"/>
    <col min="3" max="3" width="23.7109375" customWidth="1"/>
  </cols>
  <sheetData>
    <row r="1" spans="2:3" ht="15.75" x14ac:dyDescent="0.25">
      <c r="B1" s="49" t="s">
        <v>102</v>
      </c>
      <c r="C1" s="42"/>
    </row>
    <row r="2" spans="2:3" ht="15.75" x14ac:dyDescent="0.25">
      <c r="B2" s="49" t="s">
        <v>152</v>
      </c>
      <c r="C2" s="42"/>
    </row>
    <row r="3" spans="2:3" ht="15.75" x14ac:dyDescent="0.25">
      <c r="B3" s="49" t="s">
        <v>103</v>
      </c>
      <c r="C3" s="42"/>
    </row>
    <row r="4" spans="2:3" x14ac:dyDescent="0.25">
      <c r="B4" s="41"/>
      <c r="C4" s="42"/>
    </row>
    <row r="5" spans="2:3" x14ac:dyDescent="0.25">
      <c r="B5" s="41"/>
      <c r="C5" s="41" t="s">
        <v>3</v>
      </c>
    </row>
    <row r="6" spans="2:3" x14ac:dyDescent="0.25">
      <c r="B6" s="43" t="s">
        <v>104</v>
      </c>
      <c r="C6" s="41" t="s">
        <v>105</v>
      </c>
    </row>
    <row r="8" spans="2:3" x14ac:dyDescent="0.25">
      <c r="B8" s="44" t="s">
        <v>26</v>
      </c>
    </row>
    <row r="9" spans="2:3" x14ac:dyDescent="0.25">
      <c r="B9" t="s">
        <v>27</v>
      </c>
      <c r="C9" s="45">
        <v>2975461</v>
      </c>
    </row>
    <row r="10" spans="2:3" x14ac:dyDescent="0.25">
      <c r="B10" t="s">
        <v>28</v>
      </c>
      <c r="C10" s="36">
        <v>492541</v>
      </c>
    </row>
    <row r="11" spans="2:3" x14ac:dyDescent="0.25">
      <c r="B11" t="s">
        <v>29</v>
      </c>
      <c r="C11" s="36">
        <v>392973</v>
      </c>
    </row>
    <row r="12" spans="2:3" x14ac:dyDescent="0.25">
      <c r="B12" t="s">
        <v>30</v>
      </c>
      <c r="C12" s="36">
        <v>5467</v>
      </c>
    </row>
    <row r="13" spans="2:3" x14ac:dyDescent="0.25">
      <c r="B13" t="s">
        <v>31</v>
      </c>
      <c r="C13" s="36">
        <v>31835</v>
      </c>
    </row>
    <row r="14" spans="2:3" x14ac:dyDescent="0.25">
      <c r="B14" t="s">
        <v>32</v>
      </c>
      <c r="C14" s="36">
        <v>218028</v>
      </c>
    </row>
    <row r="15" spans="2:3" x14ac:dyDescent="0.25">
      <c r="B15" t="s">
        <v>33</v>
      </c>
      <c r="C15" s="36">
        <v>9776</v>
      </c>
    </row>
    <row r="16" spans="2:3" x14ac:dyDescent="0.25">
      <c r="B16" t="s">
        <v>34</v>
      </c>
      <c r="C16" s="36">
        <v>28335</v>
      </c>
    </row>
    <row r="17" spans="2:3" x14ac:dyDescent="0.25">
      <c r="B17" t="s">
        <v>35</v>
      </c>
      <c r="C17" s="36">
        <v>32644</v>
      </c>
    </row>
    <row r="18" spans="2:3" x14ac:dyDescent="0.25">
      <c r="B18" t="s">
        <v>36</v>
      </c>
      <c r="C18" s="36">
        <v>27418</v>
      </c>
    </row>
    <row r="19" spans="2:3" x14ac:dyDescent="0.25">
      <c r="B19" t="s">
        <v>37</v>
      </c>
      <c r="C19" s="36">
        <v>28852</v>
      </c>
    </row>
    <row r="20" spans="2:3" x14ac:dyDescent="0.25">
      <c r="B20" t="s">
        <v>106</v>
      </c>
      <c r="C20" s="36">
        <v>3872</v>
      </c>
    </row>
    <row r="21" spans="2:3" x14ac:dyDescent="0.25">
      <c r="B21" t="s">
        <v>39</v>
      </c>
      <c r="C21" s="36">
        <v>0</v>
      </c>
    </row>
    <row r="22" spans="2:3" x14ac:dyDescent="0.25">
      <c r="B22" t="s">
        <v>40</v>
      </c>
      <c r="C22" s="36">
        <v>292446</v>
      </c>
    </row>
    <row r="23" spans="2:3" x14ac:dyDescent="0.25">
      <c r="C23" s="36"/>
    </row>
    <row r="24" spans="2:3" x14ac:dyDescent="0.25">
      <c r="B24" s="46" t="s">
        <v>107</v>
      </c>
      <c r="C24" s="47">
        <f>SUM(C9:C23)</f>
        <v>4539648</v>
      </c>
    </row>
    <row r="25" spans="2:3" x14ac:dyDescent="0.25">
      <c r="C25" s="36"/>
    </row>
    <row r="26" spans="2:3" x14ac:dyDescent="0.25">
      <c r="B26" s="44" t="s">
        <v>46</v>
      </c>
      <c r="C26" s="36"/>
    </row>
    <row r="27" spans="2:3" x14ac:dyDescent="0.25">
      <c r="B27" t="s">
        <v>47</v>
      </c>
      <c r="C27" s="45">
        <v>931557</v>
      </c>
    </row>
    <row r="28" spans="2:3" x14ac:dyDescent="0.25">
      <c r="B28" t="s">
        <v>48</v>
      </c>
      <c r="C28" s="36">
        <v>327847</v>
      </c>
    </row>
    <row r="29" spans="2:3" x14ac:dyDescent="0.25">
      <c r="B29" t="s">
        <v>49</v>
      </c>
      <c r="C29" s="36">
        <v>136722</v>
      </c>
    </row>
    <row r="30" spans="2:3" x14ac:dyDescent="0.25">
      <c r="B30" t="s">
        <v>50</v>
      </c>
      <c r="C30" s="36">
        <v>1556886</v>
      </c>
    </row>
    <row r="31" spans="2:3" x14ac:dyDescent="0.25">
      <c r="B31" t="s">
        <v>51</v>
      </c>
      <c r="C31" s="36">
        <v>0</v>
      </c>
    </row>
    <row r="32" spans="2:3" x14ac:dyDescent="0.25">
      <c r="B32" t="s">
        <v>52</v>
      </c>
      <c r="C32" s="36">
        <v>33538</v>
      </c>
    </row>
    <row r="33" spans="2:3" x14ac:dyDescent="0.25">
      <c r="B33" t="s">
        <v>53</v>
      </c>
      <c r="C33" s="36">
        <v>189108</v>
      </c>
    </row>
    <row r="34" spans="2:3" x14ac:dyDescent="0.25">
      <c r="B34" t="s">
        <v>54</v>
      </c>
      <c r="C34" s="36">
        <v>8334</v>
      </c>
    </row>
    <row r="35" spans="2:3" x14ac:dyDescent="0.25">
      <c r="B35" t="s">
        <v>55</v>
      </c>
      <c r="C35" s="36">
        <v>64786</v>
      </c>
    </row>
    <row r="36" spans="2:3" x14ac:dyDescent="0.25">
      <c r="B36" t="s">
        <v>56</v>
      </c>
      <c r="C36" s="36">
        <v>74950</v>
      </c>
    </row>
    <row r="37" spans="2:3" x14ac:dyDescent="0.25">
      <c r="B37" t="s">
        <v>57</v>
      </c>
      <c r="C37" s="36">
        <v>22467</v>
      </c>
    </row>
    <row r="38" spans="2:3" x14ac:dyDescent="0.25">
      <c r="B38" t="s">
        <v>58</v>
      </c>
      <c r="C38" s="36">
        <v>42072</v>
      </c>
    </row>
    <row r="39" spans="2:3" x14ac:dyDescent="0.25">
      <c r="B39" t="s">
        <v>59</v>
      </c>
      <c r="C39" s="36">
        <v>17109</v>
      </c>
    </row>
    <row r="40" spans="2:3" x14ac:dyDescent="0.25">
      <c r="B40" t="s">
        <v>60</v>
      </c>
      <c r="C40" s="36">
        <v>10922</v>
      </c>
    </row>
    <row r="41" spans="2:3" x14ac:dyDescent="0.25">
      <c r="B41" t="s">
        <v>61</v>
      </c>
      <c r="C41" s="36">
        <v>10651</v>
      </c>
    </row>
    <row r="42" spans="2:3" x14ac:dyDescent="0.25">
      <c r="B42" t="s">
        <v>62</v>
      </c>
      <c r="C42" s="36">
        <v>316338</v>
      </c>
    </row>
    <row r="43" spans="2:3" x14ac:dyDescent="0.25">
      <c r="B43" t="s">
        <v>63</v>
      </c>
      <c r="C43" s="36">
        <v>38802</v>
      </c>
    </row>
    <row r="44" spans="2:3" x14ac:dyDescent="0.25">
      <c r="B44" t="s">
        <v>64</v>
      </c>
      <c r="C44" s="36">
        <v>19673</v>
      </c>
    </row>
    <row r="45" spans="2:3" x14ac:dyDescent="0.25">
      <c r="B45" t="s">
        <v>65</v>
      </c>
      <c r="C45" s="36">
        <v>17879</v>
      </c>
    </row>
    <row r="46" spans="2:3" x14ac:dyDescent="0.25">
      <c r="B46" t="s">
        <v>66</v>
      </c>
      <c r="C46" s="36">
        <v>119815</v>
      </c>
    </row>
    <row r="47" spans="2:3" x14ac:dyDescent="0.25">
      <c r="B47" t="s">
        <v>67</v>
      </c>
      <c r="C47" s="36">
        <v>33995</v>
      </c>
    </row>
    <row r="48" spans="2:3" x14ac:dyDescent="0.25">
      <c r="B48" t="s">
        <v>68</v>
      </c>
      <c r="C48" s="36">
        <v>2178</v>
      </c>
    </row>
    <row r="49" spans="2:3" x14ac:dyDescent="0.25">
      <c r="B49" t="s">
        <v>69</v>
      </c>
      <c r="C49" s="36">
        <v>0</v>
      </c>
    </row>
    <row r="50" spans="2:3" x14ac:dyDescent="0.25">
      <c r="B50" t="s">
        <v>70</v>
      </c>
      <c r="C50" s="36">
        <v>246208</v>
      </c>
    </row>
    <row r="51" spans="2:3" x14ac:dyDescent="0.25">
      <c r="B51" t="s">
        <v>71</v>
      </c>
      <c r="C51" s="36">
        <v>9050</v>
      </c>
    </row>
    <row r="52" spans="2:3" x14ac:dyDescent="0.25">
      <c r="B52" t="s">
        <v>108</v>
      </c>
      <c r="C52" s="36">
        <v>0</v>
      </c>
    </row>
    <row r="53" spans="2:3" x14ac:dyDescent="0.25">
      <c r="B53" t="s">
        <v>73</v>
      </c>
      <c r="C53" s="36">
        <v>7947</v>
      </c>
    </row>
    <row r="54" spans="2:3" x14ac:dyDescent="0.25">
      <c r="B54" t="s">
        <v>74</v>
      </c>
      <c r="C54" s="36">
        <v>5036</v>
      </c>
    </row>
    <row r="55" spans="2:3" x14ac:dyDescent="0.25">
      <c r="B55" t="s">
        <v>75</v>
      </c>
      <c r="C55" s="36">
        <v>600</v>
      </c>
    </row>
    <row r="56" spans="2:3" x14ac:dyDescent="0.25">
      <c r="B56" t="s">
        <v>76</v>
      </c>
      <c r="C56" s="36">
        <v>6150</v>
      </c>
    </row>
    <row r="57" spans="2:3" x14ac:dyDescent="0.25">
      <c r="B57" t="s">
        <v>77</v>
      </c>
      <c r="C57" s="36">
        <v>0</v>
      </c>
    </row>
    <row r="58" spans="2:3" x14ac:dyDescent="0.25">
      <c r="B58" t="s">
        <v>78</v>
      </c>
      <c r="C58" s="36">
        <v>53411</v>
      </c>
    </row>
    <row r="59" spans="2:3" x14ac:dyDescent="0.25">
      <c r="B59" t="s">
        <v>40</v>
      </c>
      <c r="C59" s="36">
        <v>28367</v>
      </c>
    </row>
    <row r="60" spans="2:3" x14ac:dyDescent="0.25">
      <c r="B60" t="s">
        <v>109</v>
      </c>
      <c r="C60" s="36">
        <v>5000</v>
      </c>
    </row>
    <row r="62" spans="2:3" x14ac:dyDescent="0.25">
      <c r="B62" s="46" t="s">
        <v>110</v>
      </c>
      <c r="C62" s="47">
        <f>SUM(C27:C61)</f>
        <v>4337398</v>
      </c>
    </row>
    <row r="64" spans="2:3" ht="15.75" thickBot="1" x14ac:dyDescent="0.3">
      <c r="B64" s="46" t="s">
        <v>111</v>
      </c>
      <c r="C64" s="48">
        <f>C24-C62</f>
        <v>202250</v>
      </c>
    </row>
    <row r="65" ht="15.75" thickTop="1" x14ac:dyDescent="0.25"/>
  </sheetData>
  <pageMargins left="0.25" right="0.25" top="0.75" bottom="0.75" header="0.3" footer="0.3"/>
  <pageSetup paperSize="5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E2" sqref="E2"/>
    </sheetView>
  </sheetViews>
  <sheetFormatPr defaultRowHeight="15" x14ac:dyDescent="0.25"/>
  <cols>
    <col min="1" max="1" width="7.7109375" customWidth="1"/>
    <col min="5" max="5" width="16" customWidth="1"/>
    <col min="6" max="6" width="8.140625" customWidth="1"/>
    <col min="7" max="7" width="13.5703125" customWidth="1"/>
    <col min="8" max="8" width="4" customWidth="1"/>
    <col min="9" max="9" width="14.7109375" customWidth="1"/>
  </cols>
  <sheetData>
    <row r="1" spans="1:9" ht="15.75" x14ac:dyDescent="0.25">
      <c r="A1" s="49" t="s">
        <v>88</v>
      </c>
      <c r="B1" s="49"/>
      <c r="C1" s="49"/>
      <c r="D1" s="49"/>
      <c r="E1" s="49"/>
      <c r="F1" s="49"/>
      <c r="G1" s="49"/>
      <c r="H1" s="49"/>
      <c r="I1" s="49"/>
    </row>
    <row r="2" spans="1:9" ht="15.75" x14ac:dyDescent="0.25">
      <c r="A2" s="49" t="s">
        <v>151</v>
      </c>
      <c r="B2" s="49"/>
      <c r="C2" s="49"/>
      <c r="D2" s="49"/>
      <c r="E2" s="49"/>
      <c r="F2" s="49"/>
      <c r="G2" s="49"/>
      <c r="H2" s="49"/>
      <c r="I2" s="49"/>
    </row>
    <row r="3" spans="1:9" ht="15.75" x14ac:dyDescent="0.25">
      <c r="A3" s="49" t="s">
        <v>112</v>
      </c>
      <c r="B3" s="49"/>
      <c r="C3" s="49"/>
      <c r="D3" s="49"/>
      <c r="E3" s="49"/>
      <c r="F3" s="49"/>
      <c r="G3" s="49"/>
      <c r="H3" s="49"/>
      <c r="I3" s="49"/>
    </row>
    <row r="4" spans="1:9" ht="15.75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9" ht="15.75" x14ac:dyDescent="0.25">
      <c r="A5" s="29"/>
      <c r="B5" s="29"/>
      <c r="C5" s="29"/>
      <c r="D5" s="29"/>
      <c r="E5" s="29"/>
      <c r="F5" s="29"/>
      <c r="G5" s="29"/>
      <c r="H5" s="29"/>
      <c r="I5" s="29"/>
    </row>
    <row r="6" spans="1:9" ht="15.75" x14ac:dyDescent="0.25">
      <c r="A6" s="29" t="s">
        <v>113</v>
      </c>
      <c r="B6" s="29"/>
      <c r="C6" s="29"/>
      <c r="D6" s="29"/>
      <c r="E6" s="29"/>
      <c r="F6" s="29"/>
      <c r="G6" s="29"/>
      <c r="H6" s="29"/>
      <c r="I6" s="23">
        <v>1300000</v>
      </c>
    </row>
    <row r="7" spans="1:9" ht="15.75" x14ac:dyDescent="0.25">
      <c r="A7" s="29"/>
      <c r="B7" s="29"/>
      <c r="C7" s="29"/>
      <c r="D7" s="29"/>
      <c r="E7" s="29"/>
      <c r="F7" s="29"/>
      <c r="G7" s="29"/>
      <c r="H7" s="29"/>
      <c r="I7" s="29"/>
    </row>
    <row r="8" spans="1:9" ht="15.75" x14ac:dyDescent="0.25">
      <c r="A8" s="29" t="s">
        <v>114</v>
      </c>
      <c r="B8" s="29"/>
      <c r="C8" s="29"/>
      <c r="D8" s="29"/>
      <c r="E8" s="29"/>
      <c r="F8" s="29"/>
      <c r="G8" s="23"/>
      <c r="H8" s="29"/>
      <c r="I8" s="24">
        <v>202250</v>
      </c>
    </row>
    <row r="9" spans="1:9" ht="15.75" x14ac:dyDescent="0.25">
      <c r="A9" s="29"/>
      <c r="B9" s="29"/>
      <c r="C9" s="29"/>
      <c r="D9" s="29"/>
      <c r="E9" s="29"/>
      <c r="F9" s="29"/>
      <c r="G9" s="23"/>
      <c r="H9" s="29"/>
      <c r="I9" s="24"/>
    </row>
    <row r="10" spans="1:9" ht="15.75" x14ac:dyDescent="0.25">
      <c r="A10" s="29"/>
      <c r="B10" s="29"/>
      <c r="C10" s="29"/>
      <c r="D10" s="29"/>
      <c r="E10" s="29"/>
      <c r="F10" s="29"/>
      <c r="G10" s="24"/>
      <c r="H10" s="29"/>
      <c r="I10" s="24"/>
    </row>
    <row r="11" spans="1:9" ht="15.75" x14ac:dyDescent="0.25">
      <c r="A11" s="29" t="s">
        <v>115</v>
      </c>
      <c r="B11" s="29" t="s">
        <v>116</v>
      </c>
      <c r="C11" s="29"/>
      <c r="D11" s="29"/>
      <c r="E11" s="29"/>
      <c r="F11" s="29"/>
      <c r="G11" s="29"/>
      <c r="H11" s="29"/>
      <c r="I11" s="24"/>
    </row>
    <row r="12" spans="1:9" ht="15.75" x14ac:dyDescent="0.25">
      <c r="A12" s="29"/>
      <c r="B12" s="29"/>
      <c r="C12" s="29"/>
      <c r="D12" s="29"/>
      <c r="E12" s="29"/>
      <c r="F12" s="29"/>
      <c r="G12" s="29"/>
      <c r="H12" s="29"/>
      <c r="I12" s="24"/>
    </row>
    <row r="13" spans="1:9" ht="15.75" x14ac:dyDescent="0.25">
      <c r="A13" s="29"/>
      <c r="B13" s="29" t="s">
        <v>117</v>
      </c>
      <c r="C13" s="29"/>
      <c r="D13" s="29"/>
      <c r="E13" s="29"/>
      <c r="F13" s="29"/>
      <c r="G13" s="24"/>
      <c r="H13" s="29"/>
      <c r="I13" s="24">
        <v>316338</v>
      </c>
    </row>
    <row r="14" spans="1:9" ht="15.75" x14ac:dyDescent="0.25">
      <c r="A14" s="29"/>
      <c r="B14" s="29"/>
      <c r="C14" s="29"/>
      <c r="D14" s="29"/>
      <c r="E14" s="29"/>
      <c r="F14" s="29"/>
      <c r="G14" s="24"/>
      <c r="H14" s="29"/>
      <c r="I14" s="29"/>
    </row>
    <row r="15" spans="1:9" ht="15.75" x14ac:dyDescent="0.25">
      <c r="A15" s="29" t="s">
        <v>118</v>
      </c>
      <c r="B15" s="29" t="s">
        <v>119</v>
      </c>
      <c r="C15" s="29"/>
      <c r="D15" s="29"/>
      <c r="E15" s="29"/>
      <c r="F15" s="29"/>
      <c r="G15" s="24"/>
      <c r="H15" s="29"/>
      <c r="I15" s="29"/>
    </row>
    <row r="16" spans="1:9" ht="15.75" x14ac:dyDescent="0.25">
      <c r="A16" s="29"/>
      <c r="B16" s="29"/>
      <c r="C16" s="29"/>
      <c r="D16" s="29"/>
      <c r="E16" s="29"/>
      <c r="F16" s="29"/>
      <c r="G16" s="24"/>
      <c r="H16" s="29"/>
      <c r="I16" s="29"/>
    </row>
    <row r="17" spans="1:9" ht="15.75" x14ac:dyDescent="0.25">
      <c r="A17" s="29"/>
      <c r="B17" s="29" t="s">
        <v>120</v>
      </c>
      <c r="C17" s="29"/>
      <c r="D17" s="29"/>
      <c r="E17" s="29"/>
      <c r="F17" s="29"/>
      <c r="G17" s="24"/>
      <c r="H17" s="29"/>
      <c r="I17" s="29"/>
    </row>
    <row r="18" spans="1:9" ht="15.75" x14ac:dyDescent="0.25">
      <c r="A18" s="29"/>
      <c r="B18" s="29"/>
      <c r="C18" s="29"/>
      <c r="D18" s="29"/>
      <c r="E18" s="29"/>
      <c r="F18" s="29"/>
      <c r="G18" s="24"/>
      <c r="H18" s="29"/>
      <c r="I18" s="29"/>
    </row>
    <row r="19" spans="1:9" ht="15.75" x14ac:dyDescent="0.25">
      <c r="A19" s="29" t="s">
        <v>121</v>
      </c>
      <c r="B19" s="29" t="s">
        <v>122</v>
      </c>
      <c r="C19" s="29"/>
      <c r="D19" s="29"/>
      <c r="E19" s="29"/>
      <c r="F19" s="29"/>
      <c r="G19" s="24"/>
      <c r="H19" s="29"/>
      <c r="I19" s="29"/>
    </row>
    <row r="20" spans="1:9" ht="15.75" x14ac:dyDescent="0.25">
      <c r="A20" s="29"/>
      <c r="B20" s="29" t="s">
        <v>123</v>
      </c>
      <c r="C20" s="29"/>
      <c r="D20" s="29"/>
      <c r="E20" s="29"/>
      <c r="F20" s="29"/>
      <c r="H20" s="29"/>
      <c r="I20" s="29"/>
    </row>
    <row r="21" spans="1:9" ht="15.75" x14ac:dyDescent="0.25">
      <c r="A21" s="29"/>
      <c r="B21" s="29"/>
      <c r="C21" s="29" t="s">
        <v>124</v>
      </c>
      <c r="D21" s="29"/>
      <c r="E21" s="29"/>
      <c r="F21" s="29"/>
      <c r="G21" s="24">
        <v>35000</v>
      </c>
      <c r="H21" s="29"/>
      <c r="I21" s="29"/>
    </row>
    <row r="22" spans="1:9" ht="15.75" x14ac:dyDescent="0.25">
      <c r="A22" s="29"/>
      <c r="B22" s="29"/>
      <c r="C22" s="29" t="s">
        <v>125</v>
      </c>
      <c r="D22" s="29"/>
      <c r="E22" s="29"/>
      <c r="F22" s="29"/>
      <c r="G22" s="37">
        <v>6000</v>
      </c>
      <c r="H22" s="29"/>
      <c r="I22" s="29"/>
    </row>
    <row r="23" spans="1:9" ht="15.75" x14ac:dyDescent="0.25">
      <c r="A23" s="29"/>
      <c r="B23" s="29"/>
      <c r="C23" s="29" t="s">
        <v>126</v>
      </c>
      <c r="D23" s="29"/>
      <c r="E23" s="29"/>
      <c r="F23" s="29"/>
      <c r="G23" s="33">
        <v>2500</v>
      </c>
      <c r="H23" s="29"/>
      <c r="I23" s="29"/>
    </row>
    <row r="24" spans="1:9" ht="15.75" x14ac:dyDescent="0.25">
      <c r="A24" s="29"/>
      <c r="B24" s="29"/>
      <c r="C24" s="29"/>
      <c r="D24" s="29"/>
      <c r="E24" s="29"/>
      <c r="F24" s="29"/>
      <c r="G24" s="24">
        <f>SUM(G21:G23)</f>
        <v>43500</v>
      </c>
      <c r="H24" s="29"/>
      <c r="I24" s="24">
        <f>-G24</f>
        <v>-43500</v>
      </c>
    </row>
    <row r="25" spans="1:9" ht="15.75" x14ac:dyDescent="0.25">
      <c r="A25" s="29"/>
      <c r="B25" s="29" t="s">
        <v>127</v>
      </c>
      <c r="C25" s="29"/>
      <c r="D25" s="29"/>
      <c r="E25" s="29"/>
      <c r="F25" s="29"/>
      <c r="G25" s="24"/>
      <c r="H25" s="29"/>
      <c r="I25" s="24"/>
    </row>
    <row r="26" spans="1:9" ht="15.75" x14ac:dyDescent="0.25">
      <c r="A26" s="29"/>
      <c r="B26" s="29" t="s">
        <v>128</v>
      </c>
      <c r="C26" s="29"/>
      <c r="D26" s="29"/>
      <c r="E26" s="29"/>
      <c r="F26" s="29"/>
      <c r="G26" s="24">
        <v>98325</v>
      </c>
      <c r="H26" s="29"/>
      <c r="I26" s="24"/>
    </row>
    <row r="27" spans="1:9" ht="15.75" x14ac:dyDescent="0.25">
      <c r="A27" s="29"/>
      <c r="B27" s="29" t="s">
        <v>129</v>
      </c>
      <c r="C27" s="29"/>
      <c r="D27" s="29"/>
      <c r="E27" s="29"/>
      <c r="F27" s="29"/>
      <c r="G27" s="33">
        <v>603300</v>
      </c>
      <c r="H27" s="29"/>
      <c r="I27" s="24"/>
    </row>
    <row r="28" spans="1:9" ht="15.75" x14ac:dyDescent="0.25">
      <c r="A28" s="29"/>
      <c r="B28" s="29"/>
      <c r="C28" s="29"/>
      <c r="D28" s="29"/>
      <c r="E28" s="29"/>
      <c r="F28" s="29"/>
      <c r="G28" s="37">
        <f>SUM(G26:G27)</f>
        <v>701625</v>
      </c>
      <c r="H28" s="29"/>
      <c r="I28" s="24">
        <f>-G28</f>
        <v>-701625</v>
      </c>
    </row>
    <row r="29" spans="1:9" ht="15.75" x14ac:dyDescent="0.25">
      <c r="A29" s="29"/>
      <c r="B29" s="29"/>
      <c r="C29" s="29"/>
      <c r="D29" s="29"/>
      <c r="E29" s="29"/>
      <c r="F29" s="29"/>
      <c r="G29" s="50"/>
      <c r="H29" s="29"/>
      <c r="I29" s="29"/>
    </row>
    <row r="30" spans="1:9" ht="15.75" x14ac:dyDescent="0.25">
      <c r="A30" s="29" t="s">
        <v>130</v>
      </c>
      <c r="B30" s="29"/>
      <c r="C30" s="29"/>
      <c r="D30" s="29"/>
      <c r="E30" s="29"/>
      <c r="F30" s="29"/>
      <c r="G30" s="24"/>
      <c r="H30" s="29"/>
      <c r="I30" s="51">
        <f>SUM(I8:I29)</f>
        <v>-226537</v>
      </c>
    </row>
    <row r="31" spans="1:9" ht="15.75" x14ac:dyDescent="0.25">
      <c r="A31" s="29"/>
      <c r="B31" s="29"/>
      <c r="C31" s="29"/>
      <c r="D31" s="29"/>
      <c r="E31" s="29"/>
      <c r="F31" s="29"/>
      <c r="G31" s="29"/>
      <c r="H31" s="29"/>
      <c r="I31" s="29"/>
    </row>
    <row r="32" spans="1:9" ht="16.5" thickBot="1" x14ac:dyDescent="0.3">
      <c r="A32" s="29" t="s">
        <v>131</v>
      </c>
      <c r="B32" s="29"/>
      <c r="C32" s="29"/>
      <c r="D32" s="29"/>
      <c r="E32" s="29"/>
      <c r="F32" s="29"/>
      <c r="G32" s="29"/>
      <c r="H32" s="29"/>
      <c r="I32" s="52">
        <f>I6+I30</f>
        <v>1073463</v>
      </c>
    </row>
    <row r="33" ht="15.75" thickTop="1" x14ac:dyDescent="0.25"/>
  </sheetData>
  <pageMargins left="0.7" right="0.7" top="0.75" bottom="0.75" header="0.3" footer="0.3"/>
  <pageSetup paperSize="5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Consolidated Summary</vt:lpstr>
      <vt:lpstr>Gen Fund</vt:lpstr>
      <vt:lpstr>Ent Fund</vt:lpstr>
      <vt:lpstr>Capital Items</vt:lpstr>
      <vt:lpstr>Consolidated Ops</vt:lpstr>
      <vt:lpstr>Cash Flow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</dc:creator>
  <cp:lastModifiedBy>Don</cp:lastModifiedBy>
  <cp:lastPrinted>2011-06-22T13:20:36Z</cp:lastPrinted>
  <dcterms:created xsi:type="dcterms:W3CDTF">2011-05-09T19:49:36Z</dcterms:created>
  <dcterms:modified xsi:type="dcterms:W3CDTF">2011-06-22T13:20:54Z</dcterms:modified>
</cp:coreProperties>
</file>